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20" windowWidth="8505" windowHeight="4530" tabRatio="520"/>
  </bookViews>
  <sheets>
    <sheet name="普通年金与先付年金本金、利息比较分析" sheetId="3" r:id="rId1"/>
  </sheets>
  <calcPr calcId="145621"/>
</workbook>
</file>

<file path=xl/calcChain.xml><?xml version="1.0" encoding="utf-8"?>
<calcChain xmlns="http://schemas.openxmlformats.org/spreadsheetml/2006/main">
  <c r="D17" i="3" l="1"/>
  <c r="D16" i="3"/>
  <c r="D12" i="3"/>
  <c r="D11" i="3"/>
  <c r="C8" i="3"/>
  <c r="C7" i="3"/>
  <c r="I16" i="3"/>
  <c r="E17" i="3"/>
  <c r="F17" i="3"/>
  <c r="G17" i="3"/>
  <c r="H17" i="3"/>
  <c r="I17" i="3"/>
  <c r="E16" i="3"/>
  <c r="F16" i="3"/>
  <c r="G16" i="3"/>
  <c r="H16" i="3"/>
  <c r="H12" i="3"/>
  <c r="E12" i="3"/>
  <c r="F12" i="3"/>
  <c r="G12" i="3"/>
  <c r="I11" i="3"/>
  <c r="E11" i="3"/>
  <c r="F11" i="3"/>
  <c r="G11" i="3"/>
  <c r="H11" i="3"/>
  <c r="I12" i="3" l="1"/>
</calcChain>
</file>

<file path=xl/sharedStrings.xml><?xml version="1.0" encoding="utf-8"?>
<sst xmlns="http://schemas.openxmlformats.org/spreadsheetml/2006/main" count="23" uniqueCount="22">
  <si>
    <t>单位</t>
    <phoneticPr fontId="1" type="noConversion"/>
  </si>
  <si>
    <t>元</t>
    <phoneticPr fontId="1" type="noConversion"/>
  </si>
  <si>
    <t>普通年金与先付年金本金、利息比较分析</t>
    <phoneticPr fontId="1" type="noConversion"/>
  </si>
  <si>
    <t>贷款资料表</t>
    <phoneticPr fontId="1" type="noConversion"/>
  </si>
  <si>
    <t>贷款额</t>
    <phoneticPr fontId="1" type="noConversion"/>
  </si>
  <si>
    <t>年利率</t>
    <phoneticPr fontId="1" type="noConversion"/>
  </si>
  <si>
    <t>贷款期限</t>
    <phoneticPr fontId="1" type="noConversion"/>
  </si>
  <si>
    <t>普通年金本息合计</t>
    <phoneticPr fontId="1" type="noConversion"/>
  </si>
  <si>
    <t>先付年金本息合计</t>
    <phoneticPr fontId="1" type="noConversion"/>
  </si>
  <si>
    <t>各年份本金、利息支出比较</t>
    <phoneticPr fontId="1" type="noConversion"/>
  </si>
  <si>
    <t>年份</t>
    <phoneticPr fontId="1" type="noConversion"/>
  </si>
  <si>
    <t>合计</t>
    <phoneticPr fontId="1" type="noConversion"/>
  </si>
  <si>
    <t>普通年金</t>
    <phoneticPr fontId="1" type="noConversion"/>
  </si>
  <si>
    <t>先付年金</t>
    <phoneticPr fontId="1" type="noConversion"/>
  </si>
  <si>
    <t>年份</t>
    <phoneticPr fontId="1" type="noConversion"/>
  </si>
  <si>
    <t>合计</t>
    <phoneticPr fontId="1" type="noConversion"/>
  </si>
  <si>
    <t>普通年金</t>
    <phoneticPr fontId="1" type="noConversion"/>
  </si>
  <si>
    <r>
      <rPr>
        <b/>
        <sz val="18"/>
        <color theme="0"/>
        <rFont val="宋体"/>
        <family val="3"/>
        <charset val="134"/>
      </rPr>
      <t>利息</t>
    </r>
    <r>
      <rPr>
        <b/>
        <sz val="10"/>
        <color theme="0"/>
        <rFont val="宋体"/>
        <family val="3"/>
        <charset val="134"/>
      </rPr>
      <t>支付比较</t>
    </r>
    <phoneticPr fontId="1" type="noConversion"/>
  </si>
  <si>
    <r>
      <rPr>
        <b/>
        <sz val="18"/>
        <color theme="0"/>
        <rFont val="宋体"/>
        <family val="3"/>
        <charset val="134"/>
      </rPr>
      <t>本金</t>
    </r>
    <r>
      <rPr>
        <b/>
        <sz val="10"/>
        <color theme="0"/>
        <rFont val="宋体"/>
        <family val="3"/>
        <charset val="134"/>
      </rPr>
      <t>支付比较</t>
    </r>
    <phoneticPr fontId="1" type="noConversion"/>
  </si>
  <si>
    <t>公司名称</t>
    <phoneticPr fontId="1" type="noConversion"/>
  </si>
  <si>
    <t>华云信息有限公司</t>
    <phoneticPr fontId="1" type="noConversion"/>
  </si>
  <si>
    <t>制表时间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</si>
</sst>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&quot;￥&quot;#,##0.00_);[Red]\(&quot;￥&quot;#,##0.00\)"/>
  </numFmts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18"/>
      <color theme="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0" fontId="2" fillId="0" borderId="4" xfId="0" applyNumberFormat="1" applyFont="1" applyBorder="1"/>
    <xf numFmtId="0" fontId="2" fillId="0" borderId="4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left" vertical="center"/>
    </xf>
    <xf numFmtId="184" fontId="2" fillId="0" borderId="4" xfId="0" applyNumberFormat="1" applyFont="1" applyBorder="1"/>
    <xf numFmtId="0" fontId="2" fillId="3" borderId="4" xfId="0" applyFont="1" applyFill="1" applyBorder="1" applyAlignment="1">
      <alignment horizontal="center" vertical="center"/>
    </xf>
    <xf numFmtId="184" fontId="2" fillId="0" borderId="4" xfId="0" applyNumberFormat="1" applyFont="1" applyBorder="1" applyAlignment="1">
      <alignment vertical="center"/>
    </xf>
    <xf numFmtId="0" fontId="4" fillId="2" borderId="4" xfId="0" applyFont="1" applyFill="1" applyBorder="1"/>
    <xf numFmtId="184" fontId="2" fillId="4" borderId="4" xfId="0" applyNumberFormat="1" applyFont="1" applyFill="1" applyBorder="1"/>
    <xf numFmtId="0" fontId="5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FAF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利息支付比较图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普通年金与先付年金本金、利息比较分析!$C$10</c:f>
              <c:strCache>
                <c:ptCount val="1"/>
                <c:pt idx="0">
                  <c:v>年份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普通年金与先付年金本金、利息比较分析!$D$10:$H$10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2"/>
          <c:order val="1"/>
          <c:tx>
            <c:strRef>
              <c:f>普通年金与先付年金本金、利息比较分析!$C$11</c:f>
              <c:strCache>
                <c:ptCount val="1"/>
                <c:pt idx="0">
                  <c:v>普通年金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普通年金与先付年金本金、利息比较分析!$D$11:$H$11</c:f>
              <c:numCache>
                <c:formatCode>"￥"#,##0.00_);[Red]\("￥"#,##0.00\)</c:formatCode>
                <c:ptCount val="5"/>
                <c:pt idx="0">
                  <c:v>41250</c:v>
                </c:pt>
                <c:pt idx="1">
                  <c:v>34253.632144807372</c:v>
                </c:pt>
                <c:pt idx="2">
                  <c:v>26680.063941561355</c:v>
                </c:pt>
                <c:pt idx="3">
                  <c:v>18481.676361547521</c:v>
                </c:pt>
                <c:pt idx="4">
                  <c:v>9606.9218061825668</c:v>
                </c:pt>
              </c:numCache>
            </c:numRef>
          </c:val>
        </c:ser>
        <c:ser>
          <c:idx val="0"/>
          <c:order val="2"/>
          <c:tx>
            <c:strRef>
              <c:f>普通年金与先付年金本金、利息比较分析!$C$12</c:f>
              <c:strCache>
                <c:ptCount val="1"/>
                <c:pt idx="0">
                  <c:v>先付年金</c:v>
                </c:pt>
              </c:strCache>
            </c:strRef>
          </c:tx>
          <c:invertIfNegative val="0"/>
          <c:val>
            <c:numRef>
              <c:f>普通年金与先付年金本金、利息比较分析!$D$12:$H$12</c:f>
              <c:numCache>
                <c:formatCode>"￥"#,##0.00_);[Red]\("￥"#,##0.00\)</c:formatCode>
                <c:ptCount val="5"/>
                <c:pt idx="0">
                  <c:v>0</c:v>
                </c:pt>
                <c:pt idx="1">
                  <c:v>31643.078193817419</c:v>
                </c:pt>
                <c:pt idx="2">
                  <c:v>24646.710338624791</c:v>
                </c:pt>
                <c:pt idx="3">
                  <c:v>17073.142135378759</c:v>
                </c:pt>
                <c:pt idx="4">
                  <c:v>8874.7545553649397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70048"/>
        <c:axId val="294912768"/>
      </c:barChart>
      <c:catAx>
        <c:axId val="2919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94912768"/>
        <c:crosses val="autoZero"/>
        <c:auto val="1"/>
        <c:lblAlgn val="ctr"/>
        <c:lblOffset val="100"/>
        <c:noMultiLvlLbl val="0"/>
      </c:catAx>
      <c:valAx>
        <c:axId val="29491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970048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spPr>
    <a:gradFill flip="none" rotWithShape="1"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lin ang="5400000" scaled="0"/>
      <a:tileRect r="-100000" b="-10000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本金支付比较图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普通年金与先付年金本金、利息比较分析!$C$15</c:f>
              <c:strCache>
                <c:ptCount val="1"/>
                <c:pt idx="0">
                  <c:v>年份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普通年金与先付年金本金、利息比较分析!$D$15:$H$15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2"/>
          <c:order val="1"/>
          <c:tx>
            <c:strRef>
              <c:f>普通年金与先付年金本金、利息比较分析!$C$16</c:f>
              <c:strCache>
                <c:ptCount val="1"/>
                <c:pt idx="0">
                  <c:v>普通年金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普通年金与先付年金本金、利息比较分析!$D$16:$H$16</c:f>
              <c:numCache>
                <c:formatCode>"￥"#,##0.00_);[Red]\("￥"#,##0.00\)</c:formatCode>
                <c:ptCount val="5"/>
                <c:pt idx="0">
                  <c:v>84804.458850819748</c:v>
                </c:pt>
                <c:pt idx="1">
                  <c:v>91800.826706012376</c:v>
                </c:pt>
                <c:pt idx="2">
                  <c:v>99374.394909258393</c:v>
                </c:pt>
                <c:pt idx="3">
                  <c:v>107572.78248927223</c:v>
                </c:pt>
                <c:pt idx="4">
                  <c:v>116447.53704463718</c:v>
                </c:pt>
              </c:numCache>
            </c:numRef>
          </c:val>
        </c:ser>
        <c:ser>
          <c:idx val="0"/>
          <c:order val="2"/>
          <c:tx>
            <c:strRef>
              <c:f>普通年金与先付年金本金、利息比较分析!$C$17</c:f>
              <c:strCache>
                <c:ptCount val="1"/>
                <c:pt idx="0">
                  <c:v>先付年金</c:v>
                </c:pt>
              </c:strCache>
            </c:strRef>
          </c:tx>
          <c:invertIfNegative val="0"/>
          <c:val>
            <c:numRef>
              <c:f>普通年金与先付年金本金、利息比较分析!$D$17:$H$17</c:f>
              <c:numCache>
                <c:formatCode>"￥"#,##0.00_);[Red]\("￥"#,##0.00\)</c:formatCode>
                <c:ptCount val="5"/>
                <c:pt idx="0">
                  <c:v>116447.53704463717</c:v>
                </c:pt>
                <c:pt idx="1">
                  <c:v>84804.458850819748</c:v>
                </c:pt>
                <c:pt idx="2">
                  <c:v>91800.826706012376</c:v>
                </c:pt>
                <c:pt idx="3">
                  <c:v>99374.394909258408</c:v>
                </c:pt>
                <c:pt idx="4">
                  <c:v>107572.78248927223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52704"/>
        <c:axId val="303419392"/>
      </c:barChart>
      <c:catAx>
        <c:axId val="29655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303419392"/>
        <c:crosses val="autoZero"/>
        <c:auto val="1"/>
        <c:lblAlgn val="ctr"/>
        <c:lblOffset val="100"/>
        <c:noMultiLvlLbl val="0"/>
      </c:catAx>
      <c:valAx>
        <c:axId val="30341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552704"/>
        <c:crosses val="autoZero"/>
        <c:crossBetween val="between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spPr>
    <a:gradFill flip="none" rotWithShape="1"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lin ang="5400000" scaled="0"/>
      <a:tileRect r="-100000" b="-10000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17</xdr:row>
      <xdr:rowOff>147637</xdr:rowOff>
    </xdr:from>
    <xdr:to>
      <xdr:col>5</xdr:col>
      <xdr:colOff>247649</xdr:colOff>
      <xdr:row>32</xdr:row>
      <xdr:rowOff>176212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323849</xdr:colOff>
      <xdr:row>17</xdr:row>
      <xdr:rowOff>138112</xdr:rowOff>
    </xdr:from>
    <xdr:to>
      <xdr:col>10</xdr:col>
      <xdr:colOff>581024</xdr:colOff>
      <xdr:row>32</xdr:row>
      <xdr:rowOff>166687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17"/>
  <sheetViews>
    <sheetView showGridLines="0" tabSelected="1" workbookViewId="0">
      <selection activeCell="Q15" sqref="Q15"/>
    </sheetView>
  </sheetViews>
  <sheetFormatPr defaultRowHeight="14.25" x14ac:dyDescent="0.15"/>
  <cols>
    <col min="1" max="1" width="4.75" customWidth="1"/>
    <col min="2" max="2" width="18.375" bestFit="1" customWidth="1"/>
    <col min="3" max="3" width="15" customWidth="1"/>
    <col min="4" max="4" width="13" bestFit="1" customWidth="1"/>
    <col min="5" max="7" width="12.25" bestFit="1" customWidth="1"/>
    <col min="8" max="8" width="13.5" customWidth="1"/>
    <col min="9" max="9" width="13" bestFit="1" customWidth="1"/>
  </cols>
  <sheetData>
    <row r="1" spans="2:11" ht="25.5" x14ac:dyDescent="0.15">
      <c r="B1" s="14" t="s">
        <v>2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15" customHeight="1" x14ac:dyDescent="0.15">
      <c r="B2" s="4" t="s">
        <v>19</v>
      </c>
      <c r="C2" s="4" t="s">
        <v>20</v>
      </c>
      <c r="D2" s="4"/>
      <c r="E2" s="4" t="s">
        <v>21</v>
      </c>
      <c r="F2" s="13">
        <v>41122</v>
      </c>
      <c r="G2" s="4"/>
      <c r="H2" s="4" t="s">
        <v>0</v>
      </c>
      <c r="I2" s="4" t="s">
        <v>1</v>
      </c>
      <c r="J2" s="12"/>
      <c r="K2" s="12"/>
    </row>
    <row r="3" spans="2:11" ht="20.25" x14ac:dyDescent="0.15">
      <c r="B3" s="15" t="s">
        <v>3</v>
      </c>
      <c r="C3" s="15"/>
      <c r="D3" s="6"/>
      <c r="E3" s="6"/>
      <c r="F3" s="6"/>
      <c r="G3" s="6"/>
      <c r="H3" s="6"/>
      <c r="I3" s="6"/>
      <c r="J3" s="6"/>
      <c r="K3" s="6"/>
    </row>
    <row r="4" spans="2:11" x14ac:dyDescent="0.15">
      <c r="B4" s="10" t="s">
        <v>4</v>
      </c>
      <c r="C4" s="7">
        <v>500000</v>
      </c>
      <c r="D4" s="5"/>
      <c r="E4" s="5"/>
      <c r="F4" s="5"/>
      <c r="G4" s="5"/>
      <c r="H4" s="5"/>
      <c r="I4" s="5"/>
    </row>
    <row r="5" spans="2:11" x14ac:dyDescent="0.15">
      <c r="B5" s="10" t="s">
        <v>5</v>
      </c>
      <c r="C5" s="1">
        <v>8.2500000000000004E-2</v>
      </c>
      <c r="D5" s="5"/>
      <c r="E5" s="5"/>
      <c r="F5" s="5"/>
      <c r="G5" s="5"/>
      <c r="H5" s="5"/>
      <c r="I5" s="5"/>
    </row>
    <row r="6" spans="2:11" x14ac:dyDescent="0.15">
      <c r="B6" s="10" t="s">
        <v>6</v>
      </c>
      <c r="C6" s="2">
        <v>5</v>
      </c>
      <c r="D6" s="5"/>
      <c r="E6" s="5"/>
      <c r="F6" s="5"/>
      <c r="G6" s="5"/>
      <c r="H6" s="5"/>
      <c r="I6" s="5"/>
    </row>
    <row r="7" spans="2:11" x14ac:dyDescent="0.15">
      <c r="B7" s="10" t="s">
        <v>7</v>
      </c>
      <c r="C7" s="11">
        <f>I11+I16</f>
        <v>630272.29425409879</v>
      </c>
      <c r="D7" s="5"/>
      <c r="E7" s="5"/>
      <c r="F7" s="5"/>
      <c r="G7" s="5"/>
      <c r="H7" s="5"/>
      <c r="I7" s="5"/>
    </row>
    <row r="8" spans="2:11" x14ac:dyDescent="0.15">
      <c r="B8" s="10" t="s">
        <v>8</v>
      </c>
      <c r="C8" s="11">
        <f>I12+I17</f>
        <v>582237.68522318581</v>
      </c>
      <c r="D8" s="5"/>
      <c r="E8" s="5"/>
      <c r="F8" s="5"/>
      <c r="G8" s="5"/>
      <c r="H8" s="5"/>
      <c r="I8" s="5"/>
    </row>
    <row r="9" spans="2:11" ht="15" thickBot="1" x14ac:dyDescent="0.2">
      <c r="B9" s="16" t="s">
        <v>9</v>
      </c>
      <c r="C9" s="16"/>
      <c r="D9" s="16"/>
      <c r="E9" s="16"/>
      <c r="F9" s="16"/>
      <c r="G9" s="16"/>
      <c r="H9" s="16"/>
      <c r="I9" s="16"/>
    </row>
    <row r="10" spans="2:11" s="3" customFormat="1" x14ac:dyDescent="0.15">
      <c r="B10" s="17" t="s">
        <v>17</v>
      </c>
      <c r="C10" s="8" t="s">
        <v>10</v>
      </c>
      <c r="D10" s="8">
        <v>1</v>
      </c>
      <c r="E10" s="8">
        <v>2</v>
      </c>
      <c r="F10" s="8">
        <v>3</v>
      </c>
      <c r="G10" s="8">
        <v>4</v>
      </c>
      <c r="H10" s="8">
        <v>5</v>
      </c>
      <c r="I10" s="8" t="s">
        <v>11</v>
      </c>
    </row>
    <row r="11" spans="2:11" x14ac:dyDescent="0.15">
      <c r="B11" s="18"/>
      <c r="C11" s="8" t="s">
        <v>12</v>
      </c>
      <c r="D11" s="9">
        <f>-CUMIPMT($C$5,$C$6,$C$4,D10,D10,0)</f>
        <v>41250</v>
      </c>
      <c r="E11" s="9">
        <f>-CUMIPMT($C$5,$C$6,$C$4,E10,E10,0)</f>
        <v>34253.632144807372</v>
      </c>
      <c r="F11" s="9">
        <f>-CUMIPMT($C$5,$C$6,$C$4,F10,F10,0)</f>
        <v>26680.063941561355</v>
      </c>
      <c r="G11" s="9">
        <f>-CUMIPMT($C$5,$C$6,$C$4,G10,G10,0)</f>
        <v>18481.676361547521</v>
      </c>
      <c r="H11" s="9">
        <f>-CUMIPMT($C$5,$C$6,$C$4,H10,H10,0)</f>
        <v>9606.9218061825668</v>
      </c>
      <c r="I11" s="9">
        <f>SUM(D11:H11)</f>
        <v>130272.29425409882</v>
      </c>
    </row>
    <row r="12" spans="2:11" ht="15" thickBot="1" x14ac:dyDescent="0.2">
      <c r="B12" s="19"/>
      <c r="C12" s="8" t="s">
        <v>13</v>
      </c>
      <c r="D12" s="9">
        <f>-CUMIPMT($C$5,$C$6,$C$4,D10,D10,1)</f>
        <v>0</v>
      </c>
      <c r="E12" s="9">
        <f>-CUMIPMT($C$5,$C$6,$C$4,E10,E10,1)</f>
        <v>31643.078193817419</v>
      </c>
      <c r="F12" s="9">
        <f>-CUMIPMT($C$5,$C$6,$C$4,F10,F10,1)</f>
        <v>24646.710338624791</v>
      </c>
      <c r="G12" s="9">
        <f>-CUMIPMT($C$5,$C$6,$C$4,G10,G10,1)</f>
        <v>17073.142135378759</v>
      </c>
      <c r="H12" s="9">
        <f>-CUMIPMT($C$5,$C$6,$C$4,H10,H10,1)</f>
        <v>8874.7545553649397</v>
      </c>
      <c r="I12" s="9">
        <f>SUM(D12:H12)</f>
        <v>82237.685223185908</v>
      </c>
    </row>
    <row r="13" spans="2:11" x14ac:dyDescent="0.15">
      <c r="B13" s="5"/>
      <c r="C13" s="5"/>
      <c r="D13" s="5"/>
      <c r="E13" s="5"/>
      <c r="F13" s="5"/>
      <c r="G13" s="5"/>
      <c r="H13" s="5"/>
      <c r="I13" s="5"/>
    </row>
    <row r="14" spans="2:11" ht="15" thickBot="1" x14ac:dyDescent="0.2">
      <c r="B14" s="5"/>
      <c r="C14" s="5"/>
      <c r="D14" s="5"/>
      <c r="E14" s="5"/>
      <c r="F14" s="5"/>
      <c r="G14" s="5"/>
      <c r="H14" s="5"/>
      <c r="I14" s="5"/>
    </row>
    <row r="15" spans="2:11" s="3" customFormat="1" x14ac:dyDescent="0.15">
      <c r="B15" s="17" t="s">
        <v>18</v>
      </c>
      <c r="C15" s="8" t="s">
        <v>14</v>
      </c>
      <c r="D15" s="8">
        <v>1</v>
      </c>
      <c r="E15" s="8">
        <v>2</v>
      </c>
      <c r="F15" s="8">
        <v>3</v>
      </c>
      <c r="G15" s="8">
        <v>4</v>
      </c>
      <c r="H15" s="8">
        <v>5</v>
      </c>
      <c r="I15" s="8" t="s">
        <v>15</v>
      </c>
    </row>
    <row r="16" spans="2:11" x14ac:dyDescent="0.15">
      <c r="B16" s="18"/>
      <c r="C16" s="8" t="s">
        <v>16</v>
      </c>
      <c r="D16" s="9">
        <f>-CUMPRINC($C$5,$C$6,$C$4,D15,D15,0)</f>
        <v>84804.458850819748</v>
      </c>
      <c r="E16" s="9">
        <f>-CUMPRINC($C$5,$C$6,$C$4,E15,E15,0)</f>
        <v>91800.826706012376</v>
      </c>
      <c r="F16" s="9">
        <f>-CUMPRINC($C$5,$C$6,$C$4,F15,F15,0)</f>
        <v>99374.394909258393</v>
      </c>
      <c r="G16" s="9">
        <f>-CUMPRINC($C$5,$C$6,$C$4,G15,G15,0)</f>
        <v>107572.78248927223</v>
      </c>
      <c r="H16" s="9">
        <f>-CUMPRINC($C$5,$C$6,$C$4,H15,H15,0)</f>
        <v>116447.53704463718</v>
      </c>
      <c r="I16" s="9">
        <f>SUM(D16:H16)</f>
        <v>499999.99999999994</v>
      </c>
    </row>
    <row r="17" spans="2:9" ht="15" thickBot="1" x14ac:dyDescent="0.2">
      <c r="B17" s="19"/>
      <c r="C17" s="8" t="s">
        <v>13</v>
      </c>
      <c r="D17" s="9">
        <f>-CUMPRINC($C$5,$C$6,$C$4,D15,D15,1)</f>
        <v>116447.53704463717</v>
      </c>
      <c r="E17" s="9">
        <f t="shared" ref="E17:H17" si="0">-CUMPRINC($C$5,$C$6,$C$4,E15,E15,1)</f>
        <v>84804.458850819748</v>
      </c>
      <c r="F17" s="9">
        <f t="shared" si="0"/>
        <v>91800.826706012376</v>
      </c>
      <c r="G17" s="9">
        <f t="shared" si="0"/>
        <v>99374.394909258408</v>
      </c>
      <c r="H17" s="9">
        <f t="shared" si="0"/>
        <v>107572.78248927223</v>
      </c>
      <c r="I17" s="9">
        <f>SUM(D17:H17)</f>
        <v>499999.99999999994</v>
      </c>
    </row>
  </sheetData>
  <mergeCells count="5">
    <mergeCell ref="B1:K1"/>
    <mergeCell ref="B3:C3"/>
    <mergeCell ref="B9:I9"/>
    <mergeCell ref="B10:B12"/>
    <mergeCell ref="B15:B17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普通年金与先付年金本金、利息比较分析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2012-08-28T03:43:03Z</dcterms:modified>
</cp:coreProperties>
</file>