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3875" windowHeight="8670" tabRatio="469"/>
  </bookViews>
  <sheets>
    <sheet name="投资项目敏感性分析" sheetId="10" r:id="rId1"/>
  </sheets>
  <calcPr calcId="145621"/>
</workbook>
</file>

<file path=xl/calcChain.xml><?xml version="1.0" encoding="utf-8"?>
<calcChain xmlns="http://schemas.openxmlformats.org/spreadsheetml/2006/main">
  <c r="D7" i="10" l="1"/>
  <c r="C11" i="10"/>
  <c r="C7" i="10"/>
  <c r="C26" i="10"/>
  <c r="C25" i="10"/>
  <c r="C24" i="10"/>
  <c r="C23" i="10"/>
  <c r="C22" i="10"/>
  <c r="C21" i="10"/>
  <c r="C20" i="10"/>
  <c r="C19" i="10"/>
  <c r="C18" i="10"/>
  <c r="C17" i="10"/>
  <c r="G16" i="10"/>
  <c r="E16" i="10"/>
  <c r="C16" i="10"/>
  <c r="L7" i="10"/>
  <c r="K7" i="10"/>
  <c r="J7" i="10"/>
  <c r="I7" i="10"/>
  <c r="H7" i="10"/>
  <c r="G7" i="10"/>
  <c r="F7" i="10"/>
  <c r="E7" i="10"/>
  <c r="L4" i="10"/>
  <c r="K4" i="10"/>
  <c r="K11" i="10" s="1"/>
  <c r="J4" i="10"/>
  <c r="I4" i="10"/>
  <c r="I11" i="10" s="1"/>
  <c r="H4" i="10"/>
  <c r="G4" i="10"/>
  <c r="G11" i="10" s="1"/>
  <c r="F4" i="10"/>
  <c r="E4" i="10"/>
  <c r="E11" i="10" s="1"/>
  <c r="D4" i="10"/>
  <c r="C4" i="10"/>
  <c r="F11" i="10" l="1"/>
  <c r="H11" i="10"/>
  <c r="J11" i="10"/>
  <c r="L11" i="10"/>
  <c r="D11" i="10"/>
  <c r="C12" i="10" l="1"/>
  <c r="H15" i="10" s="1"/>
  <c r="D15" i="10" l="1"/>
  <c r="F15" i="10"/>
</calcChain>
</file>

<file path=xl/sharedStrings.xml><?xml version="1.0" encoding="utf-8"?>
<sst xmlns="http://schemas.openxmlformats.org/spreadsheetml/2006/main" count="23" uniqueCount="20">
  <si>
    <t>原始数据：</t>
    <phoneticPr fontId="2" type="noConversion"/>
  </si>
  <si>
    <t>贴现率：</t>
    <phoneticPr fontId="2" type="noConversion"/>
  </si>
  <si>
    <t>单位：</t>
    <phoneticPr fontId="2" type="noConversion"/>
  </si>
  <si>
    <t>元</t>
    <phoneticPr fontId="2" type="noConversion"/>
  </si>
  <si>
    <t>年份</t>
    <phoneticPr fontId="2" type="noConversion"/>
  </si>
  <si>
    <t>现金流入：</t>
    <phoneticPr fontId="2" type="noConversion"/>
  </si>
  <si>
    <t>　销售收入</t>
    <phoneticPr fontId="2" type="noConversion"/>
  </si>
  <si>
    <t>　期末残值</t>
    <phoneticPr fontId="2" type="noConversion"/>
  </si>
  <si>
    <t>现金流出</t>
    <phoneticPr fontId="2" type="noConversion"/>
  </si>
  <si>
    <t>　投资额</t>
    <phoneticPr fontId="2" type="noConversion"/>
  </si>
  <si>
    <t>　运营费用</t>
    <phoneticPr fontId="2" type="noConversion"/>
  </si>
  <si>
    <t>　税金</t>
    <phoneticPr fontId="2" type="noConversion"/>
  </si>
  <si>
    <t>净现金流量</t>
    <phoneticPr fontId="2" type="noConversion"/>
  </si>
  <si>
    <t>净现值</t>
    <phoneticPr fontId="2" type="noConversion"/>
  </si>
  <si>
    <t>敏感性分析</t>
    <phoneticPr fontId="2" type="noConversion"/>
  </si>
  <si>
    <t>变化率</t>
    <phoneticPr fontId="2" type="noConversion"/>
  </si>
  <si>
    <t>新投资额</t>
    <phoneticPr fontId="2" type="noConversion"/>
  </si>
  <si>
    <t>新运营费用</t>
    <phoneticPr fontId="2" type="noConversion"/>
  </si>
  <si>
    <t>新税金</t>
    <phoneticPr fontId="2" type="noConversion"/>
  </si>
  <si>
    <t>投资项目敏感性分析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</si>
</sst>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&quot;￥&quot;#,##0.00_);[Red]\(&quot;￥&quot;#,##0.00\)"/>
    <numFmt numFmtId="180" formatCode="0.00_);[Red]\(0.00\)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9"/>
      <name val="宋体"/>
      <family val="3"/>
      <charset val="134"/>
    </font>
    <font>
      <sz val="28"/>
      <name val="华文中宋"/>
      <family val="3"/>
      <charset val="134"/>
    </font>
    <font>
      <b/>
      <sz val="14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9" fontId="3" fillId="0" borderId="0" xfId="0" applyNumberFormat="1" applyFont="1">
      <alignment vertical="center"/>
    </xf>
    <xf numFmtId="176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180" fontId="3" fillId="0" borderId="1" xfId="0" applyNumberFormat="1" applyFont="1" applyBorder="1">
      <alignment vertical="center"/>
    </xf>
    <xf numFmtId="0" fontId="5" fillId="2" borderId="0" xfId="0" applyFont="1" applyFill="1">
      <alignment vertical="center"/>
    </xf>
    <xf numFmtId="0" fontId="5" fillId="2" borderId="1" xfId="0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66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8"/>
  <sheetViews>
    <sheetView showGridLines="0" tabSelected="1" zoomScale="90" zoomScaleNormal="90" workbookViewId="0">
      <selection activeCell="K27" sqref="K27"/>
    </sheetView>
  </sheetViews>
  <sheetFormatPr defaultRowHeight="12" x14ac:dyDescent="0.15"/>
  <cols>
    <col min="1" max="1" width="9" style="2"/>
    <col min="2" max="2" width="11.625" style="2" bestFit="1" customWidth="1"/>
    <col min="3" max="3" width="13.25" style="2" customWidth="1"/>
    <col min="4" max="6" width="12.125" style="2" bestFit="1" customWidth="1"/>
    <col min="7" max="7" width="13" style="2" bestFit="1" customWidth="1"/>
    <col min="8" max="12" width="12.125" style="2" bestFit="1" customWidth="1"/>
    <col min="13" max="16384" width="9" style="2"/>
  </cols>
  <sheetData>
    <row r="1" spans="2:12" ht="39" x14ac:dyDescent="0.15">
      <c r="B1" s="12" t="s">
        <v>19</v>
      </c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2:12" x14ac:dyDescent="0.15">
      <c r="B2" s="3" t="s">
        <v>0</v>
      </c>
      <c r="I2" s="4" t="s">
        <v>1</v>
      </c>
      <c r="J2" s="5">
        <v>0.08</v>
      </c>
      <c r="K2" s="4" t="s">
        <v>2</v>
      </c>
      <c r="L2" s="2" t="s">
        <v>3</v>
      </c>
    </row>
    <row r="3" spans="2:12" ht="18" customHeight="1" x14ac:dyDescent="0.15">
      <c r="B3" s="9" t="s">
        <v>4</v>
      </c>
      <c r="C3" s="1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</row>
    <row r="4" spans="2:12" ht="18" customHeight="1" x14ac:dyDescent="0.15">
      <c r="B4" s="9" t="s">
        <v>5</v>
      </c>
      <c r="C4" s="11">
        <f>SUM(C5:C6)</f>
        <v>0</v>
      </c>
      <c r="D4" s="11">
        <f t="shared" ref="D4:L4" si="0">SUM(D5:D6)</f>
        <v>75000</v>
      </c>
      <c r="E4" s="11">
        <f t="shared" si="0"/>
        <v>79000</v>
      </c>
      <c r="F4" s="11">
        <f t="shared" si="0"/>
        <v>80000</v>
      </c>
      <c r="G4" s="11">
        <f t="shared" si="0"/>
        <v>775000</v>
      </c>
      <c r="H4" s="11">
        <f t="shared" si="0"/>
        <v>80000</v>
      </c>
      <c r="I4" s="11">
        <f t="shared" si="0"/>
        <v>65000</v>
      </c>
      <c r="J4" s="11">
        <f t="shared" si="0"/>
        <v>60000</v>
      </c>
      <c r="K4" s="11">
        <f t="shared" si="0"/>
        <v>55000</v>
      </c>
      <c r="L4" s="11">
        <f t="shared" si="0"/>
        <v>53000</v>
      </c>
    </row>
    <row r="5" spans="2:12" ht="18" customHeight="1" x14ac:dyDescent="0.15">
      <c r="B5" s="9" t="s">
        <v>6</v>
      </c>
      <c r="C5" s="6"/>
      <c r="D5" s="6">
        <v>75000</v>
      </c>
      <c r="E5" s="6">
        <v>79000</v>
      </c>
      <c r="F5" s="6">
        <v>80000</v>
      </c>
      <c r="G5" s="6">
        <v>775000</v>
      </c>
      <c r="H5" s="6">
        <v>80000</v>
      </c>
      <c r="I5" s="6">
        <v>65000</v>
      </c>
      <c r="J5" s="6">
        <v>60000</v>
      </c>
      <c r="K5" s="6">
        <v>55000</v>
      </c>
      <c r="L5" s="6">
        <v>43000</v>
      </c>
    </row>
    <row r="6" spans="2:12" ht="18" customHeight="1" x14ac:dyDescent="0.15">
      <c r="B6" s="9" t="s">
        <v>7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10000</v>
      </c>
    </row>
    <row r="7" spans="2:12" ht="18" customHeight="1" x14ac:dyDescent="0.15">
      <c r="B7" s="9" t="s">
        <v>8</v>
      </c>
      <c r="C7" s="11">
        <f>SUM(C8:C10)</f>
        <v>208000</v>
      </c>
      <c r="D7" s="11">
        <f>SUM(D8:D10)</f>
        <v>80000</v>
      </c>
      <c r="E7" s="11">
        <f t="shared" ref="E7:L7" si="1">SUM(E8:E10)</f>
        <v>80000</v>
      </c>
      <c r="F7" s="11">
        <f t="shared" si="1"/>
        <v>80000</v>
      </c>
      <c r="G7" s="11">
        <f t="shared" si="1"/>
        <v>80000</v>
      </c>
      <c r="H7" s="11">
        <f t="shared" si="1"/>
        <v>80000</v>
      </c>
      <c r="I7" s="11">
        <f t="shared" si="1"/>
        <v>80000</v>
      </c>
      <c r="J7" s="11">
        <f t="shared" si="1"/>
        <v>80000</v>
      </c>
      <c r="K7" s="11">
        <f t="shared" si="1"/>
        <v>80000</v>
      </c>
      <c r="L7" s="11">
        <f t="shared" si="1"/>
        <v>80000</v>
      </c>
    </row>
    <row r="8" spans="2:12" ht="18" customHeight="1" x14ac:dyDescent="0.15">
      <c r="B8" s="9" t="s">
        <v>9</v>
      </c>
      <c r="C8" s="6">
        <v>208000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</row>
    <row r="9" spans="2:12" ht="18" customHeight="1" x14ac:dyDescent="0.15">
      <c r="B9" s="9" t="s">
        <v>10</v>
      </c>
      <c r="C9" s="6">
        <v>0</v>
      </c>
      <c r="D9" s="6">
        <v>45000</v>
      </c>
      <c r="E9" s="6">
        <v>45000</v>
      </c>
      <c r="F9" s="6">
        <v>45000</v>
      </c>
      <c r="G9" s="6">
        <v>45000</v>
      </c>
      <c r="H9" s="6">
        <v>45000</v>
      </c>
      <c r="I9" s="6">
        <v>45000</v>
      </c>
      <c r="J9" s="6">
        <v>45000</v>
      </c>
      <c r="K9" s="6">
        <v>45000</v>
      </c>
      <c r="L9" s="6">
        <v>45000</v>
      </c>
    </row>
    <row r="10" spans="2:12" ht="18" customHeight="1" x14ac:dyDescent="0.15">
      <c r="B10" s="9" t="s">
        <v>11</v>
      </c>
      <c r="C10" s="6"/>
      <c r="D10" s="6">
        <v>35000</v>
      </c>
      <c r="E10" s="6">
        <v>35000</v>
      </c>
      <c r="F10" s="6">
        <v>35000</v>
      </c>
      <c r="G10" s="6">
        <v>35000</v>
      </c>
      <c r="H10" s="6">
        <v>35000</v>
      </c>
      <c r="I10" s="6">
        <v>35000</v>
      </c>
      <c r="J10" s="6">
        <v>35000</v>
      </c>
      <c r="K10" s="6">
        <v>35000</v>
      </c>
      <c r="L10" s="6">
        <v>35000</v>
      </c>
    </row>
    <row r="11" spans="2:12" ht="18" customHeight="1" x14ac:dyDescent="0.15">
      <c r="B11" s="9" t="s">
        <v>12</v>
      </c>
      <c r="C11" s="11">
        <f>C4-C7</f>
        <v>-208000</v>
      </c>
      <c r="D11" s="11">
        <f t="shared" ref="D11:L11" si="2">D4-D7</f>
        <v>-5000</v>
      </c>
      <c r="E11" s="11">
        <f t="shared" si="2"/>
        <v>-1000</v>
      </c>
      <c r="F11" s="11">
        <f t="shared" si="2"/>
        <v>0</v>
      </c>
      <c r="G11" s="11">
        <f t="shared" si="2"/>
        <v>695000</v>
      </c>
      <c r="H11" s="11">
        <f t="shared" si="2"/>
        <v>0</v>
      </c>
      <c r="I11" s="11">
        <f t="shared" si="2"/>
        <v>-15000</v>
      </c>
      <c r="J11" s="11">
        <f t="shared" si="2"/>
        <v>-20000</v>
      </c>
      <c r="K11" s="11">
        <f t="shared" si="2"/>
        <v>-25000</v>
      </c>
      <c r="L11" s="11">
        <f t="shared" si="2"/>
        <v>-27000</v>
      </c>
    </row>
    <row r="12" spans="2:12" ht="18" customHeight="1" x14ac:dyDescent="0.15">
      <c r="B12" s="9" t="s">
        <v>13</v>
      </c>
      <c r="C12" s="6">
        <f>NPV(J2,D11:L11)+C11</f>
        <v>249222.98271001549</v>
      </c>
      <c r="D12" s="6"/>
      <c r="E12" s="6"/>
      <c r="F12" s="6"/>
      <c r="G12" s="6"/>
      <c r="H12" s="6"/>
      <c r="I12" s="6"/>
      <c r="J12" s="6"/>
      <c r="K12" s="6"/>
      <c r="L12" s="6"/>
    </row>
    <row r="13" spans="2:12" ht="18" customHeight="1" x14ac:dyDescent="0.15">
      <c r="B13" s="13" t="s">
        <v>14</v>
      </c>
      <c r="C13" s="13"/>
      <c r="D13" s="13"/>
      <c r="E13" s="13"/>
      <c r="F13" s="13"/>
      <c r="G13" s="13"/>
      <c r="H13" s="13"/>
    </row>
    <row r="14" spans="2:12" ht="18" customHeight="1" x14ac:dyDescent="0.15">
      <c r="B14" s="1" t="s">
        <v>15</v>
      </c>
      <c r="C14" s="1" t="s">
        <v>16</v>
      </c>
      <c r="D14" s="1" t="s">
        <v>13</v>
      </c>
      <c r="E14" s="1" t="s">
        <v>17</v>
      </c>
      <c r="F14" s="1" t="s">
        <v>13</v>
      </c>
      <c r="G14" s="1" t="s">
        <v>18</v>
      </c>
      <c r="H14" s="1" t="s">
        <v>13</v>
      </c>
    </row>
    <row r="15" spans="2:12" ht="18" customHeight="1" x14ac:dyDescent="0.15">
      <c r="B15" s="7"/>
      <c r="C15" s="8"/>
      <c r="D15" s="8">
        <f>C12</f>
        <v>249222.98271001549</v>
      </c>
      <c r="E15" s="8"/>
      <c r="F15" s="8">
        <f>C12</f>
        <v>249222.98271001549</v>
      </c>
      <c r="G15" s="8"/>
      <c r="H15" s="8">
        <f>C12</f>
        <v>249222.98271001549</v>
      </c>
    </row>
    <row r="16" spans="2:12" ht="18" customHeight="1" x14ac:dyDescent="0.15">
      <c r="B16" s="10">
        <v>-0.1</v>
      </c>
      <c r="C16" s="8">
        <f>$C$8+$C$8*B16</f>
        <v>187200</v>
      </c>
      <c r="D16" s="8">
        <v>141920.0702427401</v>
      </c>
      <c r="E16" s="8">
        <f>$D$9+$D$9*B16</f>
        <v>40500</v>
      </c>
      <c r="F16" s="8">
        <v>119675.62579829566</v>
      </c>
      <c r="G16" s="8">
        <f>$D$10+$D$10*B16</f>
        <v>31500</v>
      </c>
      <c r="H16" s="8">
        <v>119583.03320570308</v>
      </c>
    </row>
    <row r="17" spans="2:8" ht="18" customHeight="1" x14ac:dyDescent="0.15">
      <c r="B17" s="10">
        <v>-0.08</v>
      </c>
      <c r="C17" s="8">
        <f t="shared" ref="C17:C26" si="3">$C$8+$C$8*B17</f>
        <v>191360</v>
      </c>
      <c r="D17" s="8">
        <f t="dataTable" ref="D17:H26" dt2D="0" dtr="0" r1="C12"/>
        <v>141920.0702427401</v>
      </c>
      <c r="E17" s="8">
        <v>40500</v>
      </c>
      <c r="F17" s="8">
        <v>119675.62579829566</v>
      </c>
      <c r="G17" s="8">
        <v>31500</v>
      </c>
      <c r="H17" s="8">
        <v>119583.03320570308</v>
      </c>
    </row>
    <row r="18" spans="2:8" ht="18" customHeight="1" x14ac:dyDescent="0.15">
      <c r="B18" s="10">
        <v>-0.06</v>
      </c>
      <c r="C18" s="8">
        <f t="shared" si="3"/>
        <v>195520</v>
      </c>
      <c r="D18" s="8">
        <v>141920.0702427401</v>
      </c>
      <c r="E18" s="8">
        <v>40500</v>
      </c>
      <c r="F18" s="8">
        <v>119675.62579829566</v>
      </c>
      <c r="G18" s="8">
        <v>31500</v>
      </c>
      <c r="H18" s="8">
        <v>119583.03320570308</v>
      </c>
    </row>
    <row r="19" spans="2:8" ht="18" customHeight="1" x14ac:dyDescent="0.15">
      <c r="B19" s="10">
        <v>-0.04</v>
      </c>
      <c r="C19" s="8">
        <f t="shared" si="3"/>
        <v>199680</v>
      </c>
      <c r="D19" s="8">
        <v>141920.0702427401</v>
      </c>
      <c r="E19" s="8">
        <v>40500</v>
      </c>
      <c r="F19" s="8">
        <v>119675.62579829566</v>
      </c>
      <c r="G19" s="8">
        <v>31500</v>
      </c>
      <c r="H19" s="8">
        <v>119583.03320570308</v>
      </c>
    </row>
    <row r="20" spans="2:8" ht="18" customHeight="1" x14ac:dyDescent="0.15">
      <c r="B20" s="10">
        <v>-0.02</v>
      </c>
      <c r="C20" s="8">
        <f t="shared" si="3"/>
        <v>203840</v>
      </c>
      <c r="D20" s="8">
        <v>141920.0702427401</v>
      </c>
      <c r="E20" s="8">
        <v>40500</v>
      </c>
      <c r="F20" s="8">
        <v>119675.62579829566</v>
      </c>
      <c r="G20" s="8">
        <v>31500</v>
      </c>
      <c r="H20" s="8">
        <v>119583.03320570308</v>
      </c>
    </row>
    <row r="21" spans="2:8" ht="18" customHeight="1" x14ac:dyDescent="0.15">
      <c r="B21" s="10">
        <v>0</v>
      </c>
      <c r="C21" s="8">
        <f t="shared" si="3"/>
        <v>208000</v>
      </c>
      <c r="D21" s="8">
        <v>141920.0702427401</v>
      </c>
      <c r="E21" s="8">
        <v>40500</v>
      </c>
      <c r="F21" s="8">
        <v>119675.62579829566</v>
      </c>
      <c r="G21" s="8">
        <v>31500</v>
      </c>
      <c r="H21" s="8">
        <v>119583.03320570308</v>
      </c>
    </row>
    <row r="22" spans="2:8" ht="18" customHeight="1" x14ac:dyDescent="0.15">
      <c r="B22" s="10">
        <v>0.02</v>
      </c>
      <c r="C22" s="8">
        <f t="shared" si="3"/>
        <v>212160</v>
      </c>
      <c r="D22" s="8">
        <v>141920.0702427401</v>
      </c>
      <c r="E22" s="8">
        <v>40500</v>
      </c>
      <c r="F22" s="8">
        <v>119675.62579829566</v>
      </c>
      <c r="G22" s="8">
        <v>31500</v>
      </c>
      <c r="H22" s="8">
        <v>119583.03320570308</v>
      </c>
    </row>
    <row r="23" spans="2:8" ht="18" customHeight="1" x14ac:dyDescent="0.15">
      <c r="B23" s="10">
        <v>0.04</v>
      </c>
      <c r="C23" s="8">
        <f t="shared" si="3"/>
        <v>216320</v>
      </c>
      <c r="D23" s="8">
        <v>141920.0702427401</v>
      </c>
      <c r="E23" s="8">
        <v>40500</v>
      </c>
      <c r="F23" s="8">
        <v>119675.62579829566</v>
      </c>
      <c r="G23" s="8">
        <v>31500</v>
      </c>
      <c r="H23" s="8">
        <v>119583.03320570308</v>
      </c>
    </row>
    <row r="24" spans="2:8" ht="18" customHeight="1" x14ac:dyDescent="0.15">
      <c r="B24" s="10">
        <v>0.06</v>
      </c>
      <c r="C24" s="8">
        <f t="shared" si="3"/>
        <v>220480</v>
      </c>
      <c r="D24" s="8">
        <v>141920.0702427401</v>
      </c>
      <c r="E24" s="8">
        <v>40500</v>
      </c>
      <c r="F24" s="8">
        <v>119675.62579829566</v>
      </c>
      <c r="G24" s="8">
        <v>31500</v>
      </c>
      <c r="H24" s="8">
        <v>119583.03320570308</v>
      </c>
    </row>
    <row r="25" spans="2:8" ht="18" customHeight="1" x14ac:dyDescent="0.15">
      <c r="B25" s="10">
        <v>0.08</v>
      </c>
      <c r="C25" s="8">
        <f t="shared" si="3"/>
        <v>224640</v>
      </c>
      <c r="D25" s="8">
        <v>141920.0702427401</v>
      </c>
      <c r="E25" s="8">
        <v>40500</v>
      </c>
      <c r="F25" s="8">
        <v>119675.62579829566</v>
      </c>
      <c r="G25" s="8">
        <v>31500</v>
      </c>
      <c r="H25" s="8">
        <v>119583.03320570308</v>
      </c>
    </row>
    <row r="26" spans="2:8" ht="18" customHeight="1" x14ac:dyDescent="0.15">
      <c r="B26" s="10">
        <v>0.1</v>
      </c>
      <c r="C26" s="8">
        <f t="shared" si="3"/>
        <v>228800</v>
      </c>
      <c r="D26" s="8">
        <v>141920.0702427401</v>
      </c>
      <c r="E26" s="8">
        <v>40500</v>
      </c>
      <c r="F26" s="8">
        <v>119675.62579829566</v>
      </c>
      <c r="G26" s="8">
        <v>31500</v>
      </c>
      <c r="H26" s="8">
        <v>119583.03320570308</v>
      </c>
    </row>
    <row r="27" spans="2:8" ht="18" customHeight="1" x14ac:dyDescent="0.15"/>
    <row r="28" spans="2:8" ht="18" customHeight="1" x14ac:dyDescent="0.15"/>
  </sheetData>
  <mergeCells count="2">
    <mergeCell ref="B1:L1"/>
    <mergeCell ref="B13:H1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投资项目敏感性分析</vt:lpstr>
    </vt:vector>
  </TitlesOfParts>
  <Company>雨林木风封装组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</dc:creator>
  <cp:lastModifiedBy>Microsoft Office</cp:lastModifiedBy>
  <dcterms:created xsi:type="dcterms:W3CDTF">2012-06-29T09:05:53Z</dcterms:created>
  <dcterms:modified xsi:type="dcterms:W3CDTF">2012-08-28T00:40:56Z</dcterms:modified>
</cp:coreProperties>
</file>