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1715" windowHeight="9120" tabRatio="501" firstSheet="1" activeTab="2"/>
  </bookViews>
  <sheets>
    <sheet name="Sheet1" sheetId="1" state="hidden" r:id="rId1"/>
    <sheet name="本月会计凭证" sheetId="7" r:id="rId2"/>
    <sheet name="银行存款日记账" sheetId="10" r:id="rId3"/>
  </sheets>
  <definedNames>
    <definedName name="_xlnm._FilterDatabase" localSheetId="1" hidden="1">本月会计凭证!$3:$62</definedName>
    <definedName name="科目总账">#REF!</definedName>
    <definedName name="总账科目">#REF!</definedName>
  </definedNames>
  <calcPr calcId="145621" fullCalcOnLoad="1"/>
</workbook>
</file>

<file path=xl/calcChain.xml><?xml version="1.0" encoding="utf-8"?>
<calcChain xmlns="http://schemas.openxmlformats.org/spreadsheetml/2006/main">
  <c r="G6" i="10" l="1"/>
  <c r="G7" i="10"/>
  <c r="G22" i="10" s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5" i="10"/>
  <c r="F22" i="10" s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5" i="10"/>
  <c r="E5" i="7"/>
  <c r="F5" i="7"/>
  <c r="E4" i="7"/>
  <c r="F4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E41" i="7"/>
  <c r="F41" i="7"/>
  <c r="E42" i="7"/>
  <c r="F42" i="7"/>
  <c r="E43" i="7"/>
  <c r="F43" i="7"/>
  <c r="E44" i="7"/>
  <c r="F44" i="7"/>
  <c r="E45" i="7"/>
  <c r="F45" i="7"/>
  <c r="E46" i="7"/>
  <c r="F46" i="7"/>
  <c r="E47" i="7"/>
  <c r="F47" i="7"/>
  <c r="E48" i="7"/>
  <c r="F48" i="7"/>
  <c r="E49" i="7"/>
  <c r="F49" i="7"/>
  <c r="E50" i="7"/>
  <c r="F50" i="7"/>
  <c r="E51" i="7"/>
  <c r="F51" i="7"/>
  <c r="E52" i="7"/>
  <c r="F52" i="7"/>
  <c r="E53" i="7"/>
  <c r="F53" i="7"/>
  <c r="E54" i="7"/>
  <c r="F54" i="7"/>
  <c r="E55" i="7"/>
  <c r="F55" i="7"/>
  <c r="E56" i="7"/>
  <c r="F56" i="7"/>
  <c r="E57" i="7"/>
  <c r="F57" i="7"/>
  <c r="E58" i="7"/>
  <c r="F58" i="7"/>
  <c r="E59" i="7"/>
  <c r="F59" i="7"/>
  <c r="E60" i="7"/>
  <c r="F60" i="7"/>
  <c r="E61" i="7"/>
  <c r="F61" i="7"/>
  <c r="E62" i="7"/>
  <c r="F62" i="7"/>
  <c r="E6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K60" i="7"/>
  <c r="K59" i="7"/>
  <c r="L59" i="7"/>
  <c r="K58" i="7"/>
  <c r="L58" i="7"/>
  <c r="K57" i="7"/>
  <c r="L57" i="7"/>
  <c r="K56" i="7"/>
  <c r="L56" i="7"/>
  <c r="K55" i="7"/>
  <c r="L55" i="7"/>
  <c r="K54" i="7"/>
  <c r="L54" i="7"/>
  <c r="K53" i="7"/>
  <c r="L53" i="7"/>
  <c r="K52" i="7"/>
  <c r="L52" i="7"/>
  <c r="K51" i="7"/>
  <c r="L51" i="7"/>
  <c r="K50" i="7"/>
  <c r="L50" i="7"/>
  <c r="K49" i="7"/>
  <c r="L49" i="7"/>
  <c r="K61" i="7"/>
  <c r="K62" i="7"/>
  <c r="L62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L61" i="7"/>
  <c r="K48" i="7"/>
  <c r="L48" i="7"/>
  <c r="K47" i="7"/>
  <c r="L47" i="7"/>
  <c r="K46" i="7"/>
  <c r="L46" i="7"/>
  <c r="K45" i="7"/>
  <c r="L45" i="7"/>
  <c r="K44" i="7"/>
  <c r="L44" i="7"/>
  <c r="K43" i="7"/>
  <c r="K42" i="7"/>
  <c r="L42" i="7"/>
  <c r="K41" i="7"/>
  <c r="L41" i="7"/>
  <c r="K40" i="7"/>
  <c r="L40" i="7"/>
  <c r="K39" i="7"/>
  <c r="L39" i="7"/>
  <c r="K38" i="7"/>
  <c r="L38" i="7"/>
  <c r="K37" i="7"/>
  <c r="L37" i="7"/>
  <c r="K36" i="7"/>
  <c r="L36" i="7"/>
  <c r="K35" i="7"/>
  <c r="L35" i="7"/>
  <c r="K34" i="7"/>
  <c r="L34" i="7"/>
  <c r="K33" i="7"/>
  <c r="L33" i="7"/>
  <c r="K15" i="7"/>
  <c r="K14" i="7"/>
  <c r="K13" i="7"/>
  <c r="K12" i="7"/>
  <c r="K11" i="7"/>
  <c r="K10" i="7"/>
  <c r="K9" i="7"/>
  <c r="K8" i="7"/>
  <c r="K7" i="7"/>
  <c r="K6" i="7"/>
  <c r="K5" i="7"/>
  <c r="K4" i="7"/>
  <c r="L43" i="7"/>
  <c r="L60" i="7"/>
  <c r="I22" i="10" l="1"/>
  <c r="I5" i="10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</calcChain>
</file>

<file path=xl/sharedStrings.xml><?xml version="1.0" encoding="utf-8"?>
<sst xmlns="http://schemas.openxmlformats.org/spreadsheetml/2006/main" count="461" uniqueCount="283">
  <si>
    <t>编号</t>
  </si>
  <si>
    <t>会计科目名称</t>
  </si>
  <si>
    <t>银行存款</t>
  </si>
  <si>
    <t>存放中央银行款项</t>
  </si>
  <si>
    <t>存放同业</t>
  </si>
  <si>
    <t>其他货币资金</t>
  </si>
  <si>
    <t>结算备付金</t>
  </si>
  <si>
    <t>存出保证金</t>
  </si>
  <si>
    <t>拆出资金</t>
  </si>
  <si>
    <t>交易性金融资产</t>
  </si>
  <si>
    <t>买入返售金融资产</t>
  </si>
  <si>
    <t>应收票据</t>
  </si>
  <si>
    <t>应收账款</t>
  </si>
  <si>
    <t>预付账款</t>
  </si>
  <si>
    <t>应收股利</t>
  </si>
  <si>
    <t>应收利息</t>
  </si>
  <si>
    <t>应收代位追偿款</t>
  </si>
  <si>
    <t>应收分保账款</t>
  </si>
  <si>
    <t>其他应收款</t>
  </si>
  <si>
    <t>坏账准备</t>
  </si>
  <si>
    <t>贴现资产</t>
  </si>
  <si>
    <t>贷款</t>
  </si>
  <si>
    <t>贷款损失准备</t>
  </si>
  <si>
    <t>代理兑付证券</t>
  </si>
  <si>
    <t>代理业务资产</t>
  </si>
  <si>
    <t>材料采购</t>
  </si>
  <si>
    <t>在途物资</t>
  </si>
  <si>
    <t>原材料</t>
  </si>
  <si>
    <t>材料成本差异</t>
  </si>
  <si>
    <t>库存商品</t>
  </si>
  <si>
    <t>发出商品</t>
  </si>
  <si>
    <t>商品进销差价</t>
  </si>
  <si>
    <t>委托加工物资</t>
  </si>
  <si>
    <t>消耗性生物资产</t>
  </si>
  <si>
    <t>周转材料</t>
  </si>
  <si>
    <t>贵金属</t>
  </si>
  <si>
    <t>抵债资产</t>
  </si>
  <si>
    <t>损余物资</t>
  </si>
  <si>
    <t>存货跌价准备</t>
  </si>
  <si>
    <t>独立账户资产</t>
  </si>
  <si>
    <t>持有至到期投资</t>
  </si>
  <si>
    <t>持有至到期投资减值准备</t>
  </si>
  <si>
    <t>可供出售金融资产</t>
  </si>
  <si>
    <t>长期股权投资</t>
  </si>
  <si>
    <t>长期股权投资减值准备</t>
  </si>
  <si>
    <t>投资性房地产</t>
  </si>
  <si>
    <t>长期应收款</t>
  </si>
  <si>
    <t>未实现融资收益</t>
  </si>
  <si>
    <t>存出资本保证金</t>
  </si>
  <si>
    <t>固定资产</t>
  </si>
  <si>
    <t>累计折旧</t>
  </si>
  <si>
    <t>固定资产减值准备</t>
  </si>
  <si>
    <t>在建工程</t>
  </si>
  <si>
    <t>工程物资</t>
  </si>
  <si>
    <t>固定资产清理</t>
  </si>
  <si>
    <t>融资租赁资产</t>
  </si>
  <si>
    <t>未担保余值</t>
  </si>
  <si>
    <t>生产性生物资产</t>
  </si>
  <si>
    <t>生产性生物资产累计折旧</t>
  </si>
  <si>
    <t>公益性生物资产</t>
  </si>
  <si>
    <t>油气资产</t>
  </si>
  <si>
    <t>累计折耗</t>
  </si>
  <si>
    <t>无形资产</t>
  </si>
  <si>
    <t>累计摊销</t>
  </si>
  <si>
    <t>无形资产减值准备</t>
  </si>
  <si>
    <t>商誉</t>
  </si>
  <si>
    <t>长期待摊费用</t>
  </si>
  <si>
    <t>递延所得税资产</t>
  </si>
  <si>
    <t>待处理财产损溢</t>
  </si>
  <si>
    <t>二、负债类</t>
  </si>
  <si>
    <t>短期借款</t>
  </si>
  <si>
    <t>存入保证金</t>
  </si>
  <si>
    <t>拆入资金</t>
  </si>
  <si>
    <t>向中央银行借款</t>
  </si>
  <si>
    <t>吸收存款</t>
  </si>
  <si>
    <t>贴现负债</t>
  </si>
  <si>
    <t>交易性金融负债</t>
  </si>
  <si>
    <t>卖出回购金融资产款</t>
  </si>
  <si>
    <t>应付票据</t>
  </si>
  <si>
    <t>应付账款</t>
  </si>
  <si>
    <t>预收账款</t>
  </si>
  <si>
    <t>应付职工薪酬</t>
  </si>
  <si>
    <t>应交税费</t>
  </si>
  <si>
    <t>应付股利</t>
  </si>
  <si>
    <t>应付利息</t>
  </si>
  <si>
    <t>其他应付款</t>
  </si>
  <si>
    <t>应付分保账款</t>
  </si>
  <si>
    <t>代理买卖证券款</t>
  </si>
  <si>
    <t>代理承销证券款</t>
  </si>
  <si>
    <t>代理兑付证券款</t>
  </si>
  <si>
    <t>代理业务负债</t>
  </si>
  <si>
    <t>递延收益</t>
  </si>
  <si>
    <t>长期借款</t>
  </si>
  <si>
    <t>未到期责任准备金</t>
  </si>
  <si>
    <t>保险责任准备金</t>
  </si>
  <si>
    <t>保户储金</t>
  </si>
  <si>
    <t>独立账户负债</t>
  </si>
  <si>
    <t>长期应付款</t>
  </si>
  <si>
    <t>未确认融资费用</t>
  </si>
  <si>
    <t>专项应付款</t>
  </si>
  <si>
    <t>三、共同类</t>
  </si>
  <si>
    <t>清算资金往来</t>
  </si>
  <si>
    <t>衍生工具</t>
  </si>
  <si>
    <t>套期工具</t>
  </si>
  <si>
    <t>被套期项目</t>
  </si>
  <si>
    <t>四、所有者权益类</t>
  </si>
  <si>
    <t>实收资本</t>
  </si>
  <si>
    <t>资本公积</t>
  </si>
  <si>
    <t>盈余公积</t>
  </si>
  <si>
    <t>一般风险准备</t>
  </si>
  <si>
    <t>本年利润</t>
  </si>
  <si>
    <t>利润分配</t>
  </si>
  <si>
    <t>库存股</t>
  </si>
  <si>
    <t>五、成本类</t>
  </si>
  <si>
    <t>生产成本</t>
  </si>
  <si>
    <t>制造费用</t>
  </si>
  <si>
    <t>劳务成本</t>
  </si>
  <si>
    <t>研发支出</t>
  </si>
  <si>
    <t>工程施工</t>
  </si>
  <si>
    <t>工程结算</t>
  </si>
  <si>
    <t>机械作业</t>
  </si>
  <si>
    <t>六、损益类</t>
  </si>
  <si>
    <t>主营业务收入</t>
  </si>
  <si>
    <t>利息收入</t>
  </si>
  <si>
    <t>保费收入</t>
  </si>
  <si>
    <t>租赁收入</t>
  </si>
  <si>
    <t>其他业务收入</t>
  </si>
  <si>
    <t>汇兑损益</t>
  </si>
  <si>
    <t>公允价值变动损益</t>
  </si>
  <si>
    <t>投资收益</t>
  </si>
  <si>
    <t>摊回保险责任准备金</t>
  </si>
  <si>
    <t>摊回赔付支出</t>
  </si>
  <si>
    <t>摊回分保费用</t>
  </si>
  <si>
    <t>营业外收入</t>
  </si>
  <si>
    <t>主营业务成本</t>
  </si>
  <si>
    <t>营业税金及附加</t>
  </si>
  <si>
    <t>利息支出</t>
  </si>
  <si>
    <t>提取未到期责任准备金</t>
  </si>
  <si>
    <t>提取保险责任准备金</t>
  </si>
  <si>
    <t>赔付支出</t>
  </si>
  <si>
    <t>退保金</t>
  </si>
  <si>
    <t>分出保费</t>
  </si>
  <si>
    <t>分保费用</t>
  </si>
  <si>
    <t>销售费用</t>
  </si>
  <si>
    <t>管理费用</t>
  </si>
  <si>
    <t>财务费用</t>
  </si>
  <si>
    <t>勘探费用</t>
  </si>
  <si>
    <t>资产减值损失</t>
  </si>
  <si>
    <t>营业外支出</t>
  </si>
  <si>
    <t>以前年度损益调整</t>
  </si>
  <si>
    <t>预计负债</t>
    <phoneticPr fontId="2" type="noConversion"/>
  </si>
  <si>
    <t>所得税费用</t>
    <phoneticPr fontId="2" type="noConversion"/>
  </si>
  <si>
    <t>会计科目表</t>
    <phoneticPr fontId="2" type="noConversion"/>
  </si>
  <si>
    <t>序号</t>
    <phoneticPr fontId="2" type="noConversion"/>
  </si>
  <si>
    <t>应付保单红利</t>
    <phoneticPr fontId="2" type="noConversion"/>
  </si>
  <si>
    <t>其他业务成本</t>
    <phoneticPr fontId="2" type="noConversion"/>
  </si>
  <si>
    <t>货币兑换</t>
    <phoneticPr fontId="2" type="noConversion"/>
  </si>
  <si>
    <t>一、资产类</t>
    <phoneticPr fontId="2" type="noConversion"/>
  </si>
  <si>
    <t>库存现金</t>
    <phoneticPr fontId="2" type="noConversion"/>
  </si>
  <si>
    <t>应收分保合同准备金</t>
    <phoneticPr fontId="2" type="noConversion"/>
  </si>
  <si>
    <t>同业存放</t>
    <phoneticPr fontId="2" type="noConversion"/>
  </si>
  <si>
    <t>手续费及佣金收入</t>
    <phoneticPr fontId="2" type="noConversion"/>
  </si>
  <si>
    <t>手续费及佣金支出</t>
    <phoneticPr fontId="2" type="noConversion"/>
  </si>
  <si>
    <t>应付债券</t>
    <phoneticPr fontId="2" type="noConversion"/>
  </si>
  <si>
    <t>保单红利支出</t>
    <phoneticPr fontId="2" type="noConversion"/>
  </si>
  <si>
    <t>递延所得税负债</t>
    <phoneticPr fontId="2" type="noConversion"/>
  </si>
  <si>
    <t>现金</t>
  </si>
  <si>
    <t>待摊费用</t>
  </si>
  <si>
    <t>应付工资</t>
  </si>
  <si>
    <t>2012年</t>
    <phoneticPr fontId="2" type="noConversion"/>
  </si>
  <si>
    <t>凭证种类</t>
    <phoneticPr fontId="2" type="noConversion"/>
  </si>
  <si>
    <t>摘要</t>
    <phoneticPr fontId="2" type="noConversion"/>
  </si>
  <si>
    <t>借 方</t>
    <phoneticPr fontId="2" type="noConversion"/>
  </si>
  <si>
    <t>贷 方</t>
    <phoneticPr fontId="2" type="noConversion"/>
  </si>
  <si>
    <t>月</t>
    <phoneticPr fontId="2" type="noConversion"/>
  </si>
  <si>
    <t>日</t>
    <phoneticPr fontId="2" type="noConversion"/>
  </si>
  <si>
    <t>账户名称</t>
  </si>
  <si>
    <t>金额</t>
    <phoneticPr fontId="2" type="noConversion"/>
  </si>
  <si>
    <t>转</t>
  </si>
  <si>
    <t>结转材料费用</t>
    <phoneticPr fontId="2" type="noConversion"/>
  </si>
  <si>
    <t>材料</t>
    <phoneticPr fontId="12" type="noConversion"/>
  </si>
  <si>
    <t>现收</t>
  </si>
  <si>
    <t>提现</t>
    <phoneticPr fontId="2" type="noConversion"/>
  </si>
  <si>
    <t>现付</t>
  </si>
  <si>
    <t>购买打印机</t>
    <phoneticPr fontId="2" type="noConversion"/>
  </si>
  <si>
    <t>银付</t>
  </si>
  <si>
    <t>购进材料</t>
    <phoneticPr fontId="2" type="noConversion"/>
  </si>
  <si>
    <t>银收</t>
  </si>
  <si>
    <t>废品出售</t>
    <phoneticPr fontId="2" type="noConversion"/>
  </si>
  <si>
    <t>废品</t>
    <phoneticPr fontId="12" type="noConversion"/>
  </si>
  <si>
    <t>结转采购成本</t>
    <phoneticPr fontId="2" type="noConversion"/>
  </si>
  <si>
    <t>材料</t>
  </si>
  <si>
    <t>偿还S公司欠款</t>
    <phoneticPr fontId="2" type="noConversion"/>
  </si>
  <si>
    <t>出售N产品10件</t>
    <phoneticPr fontId="2" type="noConversion"/>
  </si>
  <si>
    <t>购进a材料5吨，b材料3吨</t>
    <phoneticPr fontId="2" type="noConversion"/>
  </si>
  <si>
    <t>偿还欠款</t>
    <phoneticPr fontId="2" type="noConversion"/>
  </si>
  <si>
    <t>结转材料采购成本</t>
    <phoneticPr fontId="2" type="noConversion"/>
  </si>
  <si>
    <t>应收票据不能兑付</t>
    <phoneticPr fontId="2" type="noConversion"/>
  </si>
  <si>
    <t>以应收票据抵付料款</t>
    <phoneticPr fontId="2" type="noConversion"/>
  </si>
  <si>
    <t>结转材料采购成本</t>
    <phoneticPr fontId="2" type="noConversion"/>
  </si>
  <si>
    <t>材料</t>
    <phoneticPr fontId="2" type="noConversion"/>
  </si>
  <si>
    <t>出售产品B10件</t>
    <phoneticPr fontId="2" type="noConversion"/>
  </si>
  <si>
    <t>王五借差旅费</t>
    <phoneticPr fontId="2" type="noConversion"/>
  </si>
  <si>
    <t>出售C产品15件</t>
    <phoneticPr fontId="2" type="noConversion"/>
  </si>
  <si>
    <t>出售产品出G公司</t>
    <phoneticPr fontId="2" type="noConversion"/>
  </si>
  <si>
    <t>现金存入</t>
    <phoneticPr fontId="2" type="noConversion"/>
  </si>
  <si>
    <t>收到乙单位欠款</t>
    <phoneticPr fontId="2" type="noConversion"/>
  </si>
  <si>
    <t>支付采购费</t>
    <phoneticPr fontId="2" type="noConversion"/>
  </si>
  <si>
    <t>预付租金</t>
    <phoneticPr fontId="2" type="noConversion"/>
  </si>
  <si>
    <t>出售N产品给乙单位</t>
    <phoneticPr fontId="2" type="noConversion"/>
  </si>
  <si>
    <t>管理费用</t>
    <phoneticPr fontId="2" type="noConversion"/>
  </si>
  <si>
    <t>其他应收款</t>
    <phoneticPr fontId="2" type="noConversion"/>
  </si>
  <si>
    <t>补付现金</t>
    <phoneticPr fontId="2" type="noConversion"/>
  </si>
  <si>
    <t>提现</t>
    <phoneticPr fontId="2" type="noConversion"/>
  </si>
  <si>
    <t>发工资</t>
    <phoneticPr fontId="2" type="noConversion"/>
  </si>
  <si>
    <t>王五报差旅费</t>
    <phoneticPr fontId="2" type="noConversion"/>
  </si>
  <si>
    <t>退回现金</t>
    <phoneticPr fontId="2" type="noConversion"/>
  </si>
  <si>
    <t>现金</t>
    <phoneticPr fontId="2" type="noConversion"/>
  </si>
  <si>
    <t>生产车间领用材料</t>
    <phoneticPr fontId="2" type="noConversion"/>
  </si>
  <si>
    <t>李四报差旅费</t>
    <phoneticPr fontId="2" type="noConversion"/>
  </si>
  <si>
    <t>出售产品给甲单位</t>
    <phoneticPr fontId="2" type="noConversion"/>
  </si>
  <si>
    <t>应收账款</t>
    <phoneticPr fontId="2" type="noConversion"/>
  </si>
  <si>
    <t>主营业务收入</t>
    <phoneticPr fontId="2" type="noConversion"/>
  </si>
  <si>
    <t>冲销应付款</t>
    <phoneticPr fontId="2" type="noConversion"/>
  </si>
  <si>
    <t>应付账款</t>
    <phoneticPr fontId="2" type="noConversion"/>
  </si>
  <si>
    <t>支付捐赠款</t>
    <phoneticPr fontId="2" type="noConversion"/>
  </si>
  <si>
    <t>营业外支出</t>
    <phoneticPr fontId="2" type="noConversion"/>
  </si>
  <si>
    <t>银行存款</t>
    <phoneticPr fontId="2" type="noConversion"/>
  </si>
  <si>
    <t>支付借款利息</t>
    <phoneticPr fontId="2" type="noConversion"/>
  </si>
  <si>
    <t>预提费用</t>
    <phoneticPr fontId="2" type="noConversion"/>
  </si>
  <si>
    <t>收到罚款</t>
    <phoneticPr fontId="2" type="noConversion"/>
  </si>
  <si>
    <t>支付保险费</t>
    <phoneticPr fontId="2" type="noConversion"/>
  </si>
  <si>
    <t>支付职工住院费</t>
    <phoneticPr fontId="2" type="noConversion"/>
  </si>
  <si>
    <t>应付福利费</t>
    <phoneticPr fontId="2" type="noConversion"/>
  </si>
  <si>
    <t>生产成本</t>
    <phoneticPr fontId="2" type="noConversion"/>
  </si>
  <si>
    <t>制造费用</t>
    <phoneticPr fontId="2" type="noConversion"/>
  </si>
  <si>
    <t>管理费用</t>
    <phoneticPr fontId="2" type="noConversion"/>
  </si>
  <si>
    <t>材料</t>
    <phoneticPr fontId="2" type="noConversion"/>
  </si>
  <si>
    <t>计提应付工次</t>
    <phoneticPr fontId="2" type="noConversion"/>
  </si>
  <si>
    <t>生产成本</t>
    <phoneticPr fontId="2" type="noConversion"/>
  </si>
  <si>
    <t>应付工资</t>
    <phoneticPr fontId="2" type="noConversion"/>
  </si>
  <si>
    <t>制造费用</t>
    <phoneticPr fontId="2" type="noConversion"/>
  </si>
  <si>
    <t>计提福利费</t>
    <phoneticPr fontId="2" type="noConversion"/>
  </si>
  <si>
    <t>应付福利费</t>
    <phoneticPr fontId="2" type="noConversion"/>
  </si>
  <si>
    <t>支付预提费用</t>
    <phoneticPr fontId="2" type="noConversion"/>
  </si>
  <si>
    <t>预提费用</t>
    <phoneticPr fontId="2" type="noConversion"/>
  </si>
  <si>
    <t>银行存款</t>
    <phoneticPr fontId="2" type="noConversion"/>
  </si>
  <si>
    <t>支付赔偿金</t>
    <phoneticPr fontId="2" type="noConversion"/>
  </si>
  <si>
    <t>营业外支出</t>
    <phoneticPr fontId="2" type="noConversion"/>
  </si>
  <si>
    <t>上月耗用材料</t>
    <phoneticPr fontId="2" type="noConversion"/>
  </si>
  <si>
    <t>编号</t>
    <phoneticPr fontId="2" type="noConversion"/>
  </si>
  <si>
    <t>凭证类别及编号</t>
    <phoneticPr fontId="2" type="noConversion"/>
  </si>
  <si>
    <t>×公司2012年5月会计凭证</t>
    <phoneticPr fontId="2" type="noConversion"/>
  </si>
  <si>
    <t>银收1</t>
  </si>
  <si>
    <t>银付1</t>
  </si>
  <si>
    <t>银付2</t>
  </si>
  <si>
    <t>银收2</t>
  </si>
  <si>
    <t>银付3</t>
  </si>
  <si>
    <t>银收3</t>
  </si>
  <si>
    <t>银付4</t>
  </si>
  <si>
    <t>银付5</t>
  </si>
  <si>
    <t>银付6</t>
  </si>
  <si>
    <t>银付7</t>
  </si>
  <si>
    <t>银付8</t>
  </si>
  <si>
    <t>银付9</t>
  </si>
  <si>
    <t>银付10</t>
  </si>
  <si>
    <t>银付11</t>
  </si>
  <si>
    <t>银付12</t>
  </si>
  <si>
    <t>银付13</t>
  </si>
  <si>
    <t>银行存款日记账</t>
    <phoneticPr fontId="2" type="noConversion"/>
  </si>
  <si>
    <t>2012年</t>
    <phoneticPr fontId="2" type="noConversion"/>
  </si>
  <si>
    <t>凭证号数</t>
    <phoneticPr fontId="2" type="noConversion"/>
  </si>
  <si>
    <t>摘 要</t>
    <phoneticPr fontId="2" type="noConversion"/>
  </si>
  <si>
    <t>借</t>
    <phoneticPr fontId="2" type="noConversion"/>
  </si>
  <si>
    <t>贷</t>
    <phoneticPr fontId="2" type="noConversion"/>
  </si>
  <si>
    <t>借或贷</t>
    <phoneticPr fontId="2" type="noConversion"/>
  </si>
  <si>
    <t>余　额</t>
    <phoneticPr fontId="2" type="noConversion"/>
  </si>
  <si>
    <t>月</t>
    <phoneticPr fontId="2" type="noConversion"/>
  </si>
  <si>
    <t>日</t>
    <phoneticPr fontId="2" type="noConversion"/>
  </si>
  <si>
    <t>期初余额</t>
    <phoneticPr fontId="2" type="noConversion"/>
  </si>
  <si>
    <t>借</t>
    <phoneticPr fontId="2" type="noConversion"/>
  </si>
  <si>
    <t>借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</si>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</sst>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88" formatCode="#,##0.00_);\(#,##0.00\)"/>
    <numFmt numFmtId="189" formatCode="#,##0.00;[Red]#,##0.00"/>
  </numFmts>
  <fonts count="1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楷体"/>
      <family val="3"/>
      <charset val="134"/>
    </font>
    <font>
      <b/>
      <sz val="10"/>
      <color indexed="8"/>
      <name val="楷体"/>
      <family val="3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b/>
      <sz val="20"/>
      <name val="楷体_GB2312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u val="double"/>
      <sz val="18"/>
      <name val="华文中宋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华文中宋"/>
      <family val="3"/>
      <charset val="134"/>
    </font>
    <font>
      <sz val="1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/>
      <right/>
      <top style="thin">
        <color indexed="64"/>
      </top>
      <bottom style="double">
        <color theme="8" tint="0.39994506668294322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1" fillId="0" borderId="0" xfId="1" applyFont="1">
      <alignment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>
      <alignment vertical="center"/>
    </xf>
    <xf numFmtId="188" fontId="10" fillId="0" borderId="7" xfId="1" applyNumberFormat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7" xfId="1" applyFont="1" applyBorder="1">
      <alignment vertical="center"/>
    </xf>
    <xf numFmtId="188" fontId="11" fillId="0" borderId="7" xfId="1" applyNumberFormat="1" applyFont="1" applyBorder="1">
      <alignment vertical="center"/>
    </xf>
    <xf numFmtId="0" fontId="11" fillId="0" borderId="7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188" fontId="11" fillId="0" borderId="0" xfId="1" applyNumberFormat="1" applyFont="1">
      <alignment vertical="center"/>
    </xf>
    <xf numFmtId="188" fontId="1" fillId="0" borderId="0" xfId="1" applyNumberFormat="1" applyFont="1">
      <alignment vertical="center"/>
    </xf>
    <xf numFmtId="0" fontId="11" fillId="0" borderId="7" xfId="1" applyFont="1" applyBorder="1" applyAlignment="1">
      <alignment horizontal="center" vertical="center"/>
    </xf>
    <xf numFmtId="0" fontId="16" fillId="0" borderId="0" xfId="0" applyFont="1" applyAlignment="1"/>
    <xf numFmtId="43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189" fontId="14" fillId="0" borderId="7" xfId="0" applyNumberFormat="1" applyFont="1" applyFill="1" applyBorder="1" applyAlignment="1">
      <alignment horizontal="center" vertical="center"/>
    </xf>
    <xf numFmtId="189" fontId="14" fillId="0" borderId="7" xfId="0" applyNumberFormat="1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89" fontId="14" fillId="0" borderId="31" xfId="0" applyNumberFormat="1" applyFont="1" applyFill="1" applyBorder="1" applyAlignment="1">
      <alignment horizontal="center" vertical="center"/>
    </xf>
    <xf numFmtId="189" fontId="14" fillId="0" borderId="31" xfId="0" applyNumberFormat="1" applyFont="1" applyFill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189" fontId="15" fillId="0" borderId="20" xfId="0" applyNumberFormat="1" applyFont="1" applyBorder="1" applyAlignment="1">
      <alignment horizontal="center" vertical="center"/>
    </xf>
    <xf numFmtId="189" fontId="15" fillId="0" borderId="20" xfId="0" applyNumberFormat="1" applyFont="1" applyBorder="1" applyAlignment="1">
      <alignment horizontal="center" vertical="center" wrapText="1"/>
    </xf>
    <xf numFmtId="0" fontId="17" fillId="0" borderId="7" xfId="0" applyFont="1" applyBorder="1" applyAlignment="1"/>
    <xf numFmtId="43" fontId="17" fillId="0" borderId="7" xfId="2" applyFont="1" applyBorder="1" applyAlignment="1"/>
    <xf numFmtId="189" fontId="15" fillId="0" borderId="7" xfId="0" applyNumberFormat="1" applyFont="1" applyBorder="1" applyAlignment="1">
      <alignment horizontal="center" vertical="center" wrapText="1"/>
    </xf>
    <xf numFmtId="43" fontId="17" fillId="0" borderId="7" xfId="0" applyNumberFormat="1" applyFont="1" applyBorder="1" applyAlignment="1"/>
    <xf numFmtId="0" fontId="0" fillId="0" borderId="32" xfId="0" applyBorder="1" applyAlignment="1"/>
    <xf numFmtId="43" fontId="1" fillId="0" borderId="32" xfId="2" applyFont="1" applyBorder="1" applyAlignment="1"/>
  </cellXfs>
  <cellStyles count="3">
    <cellStyle name="常规" xfId="0" builtinId="0"/>
    <cellStyle name="常规_日记账和分类账" xfId="1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1"/>
  <sheetViews>
    <sheetView zoomScale="90" zoomScaleNormal="90" workbookViewId="0">
      <selection activeCell="B6" sqref="B6"/>
    </sheetView>
  </sheetViews>
  <sheetFormatPr defaultRowHeight="12"/>
  <cols>
    <col min="1" max="1" width="2.875" style="22" customWidth="1"/>
    <col min="2" max="2" width="5" style="22" customWidth="1"/>
    <col min="3" max="3" width="20.375" style="22" bestFit="1" customWidth="1"/>
    <col min="4" max="4" width="4.125" style="22" bestFit="1" customWidth="1"/>
    <col min="5" max="5" width="5" style="22" bestFit="1" customWidth="1"/>
    <col min="6" max="6" width="20.375" style="22" bestFit="1" customWidth="1"/>
    <col min="7" max="7" width="4.125" style="22" customWidth="1"/>
    <col min="8" max="8" width="5" style="22" bestFit="1" customWidth="1"/>
    <col min="9" max="9" width="18.625" style="22" customWidth="1"/>
    <col min="10" max="10" width="4.125" style="22" customWidth="1"/>
    <col min="11" max="11" width="5" style="22" bestFit="1" customWidth="1"/>
    <col min="12" max="12" width="18.625" style="22" customWidth="1"/>
    <col min="13" max="16384" width="9" style="22"/>
  </cols>
  <sheetData>
    <row r="1" spans="1:14" ht="33" customHeight="1" thickBot="1">
      <c r="A1" s="62" t="s">
        <v>152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</row>
    <row r="2" spans="1:14" ht="24">
      <c r="A2" s="2" t="s">
        <v>153</v>
      </c>
      <c r="B2" s="3" t="s">
        <v>0</v>
      </c>
      <c r="C2" s="4" t="s">
        <v>1</v>
      </c>
      <c r="D2" s="5" t="s">
        <v>153</v>
      </c>
      <c r="E2" s="6" t="s">
        <v>0</v>
      </c>
      <c r="F2" s="4" t="s">
        <v>1</v>
      </c>
      <c r="G2" s="46" t="s">
        <v>153</v>
      </c>
      <c r="H2" s="3" t="s">
        <v>0</v>
      </c>
      <c r="I2" s="4" t="s">
        <v>1</v>
      </c>
      <c r="J2" s="7" t="s">
        <v>153</v>
      </c>
      <c r="K2" s="3" t="s">
        <v>0</v>
      </c>
      <c r="L2" s="8" t="s">
        <v>1</v>
      </c>
      <c r="M2" s="23"/>
      <c r="N2" s="24"/>
    </row>
    <row r="3" spans="1:14" ht="12" customHeight="1">
      <c r="A3" s="68" t="s">
        <v>157</v>
      </c>
      <c r="B3" s="69"/>
      <c r="C3" s="69"/>
      <c r="D3" s="69"/>
      <c r="E3" s="69"/>
      <c r="F3" s="70"/>
      <c r="G3" s="71" t="s">
        <v>69</v>
      </c>
      <c r="H3" s="65"/>
      <c r="I3" s="66"/>
      <c r="J3" s="64" t="s">
        <v>105</v>
      </c>
      <c r="K3" s="65"/>
      <c r="L3" s="67"/>
      <c r="M3" s="26"/>
      <c r="N3" s="27"/>
    </row>
    <row r="4" spans="1:14" ht="12.95" customHeight="1">
      <c r="A4" s="9">
        <v>1</v>
      </c>
      <c r="B4" s="10">
        <v>1001</v>
      </c>
      <c r="C4" s="11" t="s">
        <v>158</v>
      </c>
      <c r="D4" s="9">
        <v>50</v>
      </c>
      <c r="E4" s="10">
        <v>1601</v>
      </c>
      <c r="F4" s="11" t="s">
        <v>49</v>
      </c>
      <c r="G4" s="45">
        <v>70</v>
      </c>
      <c r="H4" s="10">
        <v>2001</v>
      </c>
      <c r="I4" s="11" t="s">
        <v>70</v>
      </c>
      <c r="J4" s="12">
        <v>110</v>
      </c>
      <c r="K4" s="10">
        <v>4001</v>
      </c>
      <c r="L4" s="13" t="s">
        <v>106</v>
      </c>
      <c r="M4" s="26"/>
      <c r="N4" s="27"/>
    </row>
    <row r="5" spans="1:14" ht="12.95" customHeight="1">
      <c r="A5" s="9">
        <v>2</v>
      </c>
      <c r="B5" s="10">
        <v>1002</v>
      </c>
      <c r="C5" s="11" t="s">
        <v>2</v>
      </c>
      <c r="D5" s="9">
        <v>51</v>
      </c>
      <c r="E5" s="10">
        <v>1602</v>
      </c>
      <c r="F5" s="11" t="s">
        <v>50</v>
      </c>
      <c r="G5" s="45">
        <v>71</v>
      </c>
      <c r="H5" s="10">
        <v>2002</v>
      </c>
      <c r="I5" s="11" t="s">
        <v>71</v>
      </c>
      <c r="J5" s="12">
        <v>111</v>
      </c>
      <c r="K5" s="10">
        <v>4002</v>
      </c>
      <c r="L5" s="13" t="s">
        <v>107</v>
      </c>
      <c r="M5" s="26"/>
      <c r="N5" s="27"/>
    </row>
    <row r="6" spans="1:14" ht="12.95" customHeight="1">
      <c r="A6" s="9">
        <v>3</v>
      </c>
      <c r="B6" s="10">
        <v>1003</v>
      </c>
      <c r="C6" s="11" t="s">
        <v>3</v>
      </c>
      <c r="D6" s="9">
        <v>52</v>
      </c>
      <c r="E6" s="10">
        <v>1603</v>
      </c>
      <c r="F6" s="11" t="s">
        <v>51</v>
      </c>
      <c r="G6" s="45">
        <v>72</v>
      </c>
      <c r="H6" s="10">
        <v>2003</v>
      </c>
      <c r="I6" s="11" t="s">
        <v>72</v>
      </c>
      <c r="J6" s="12">
        <v>112</v>
      </c>
      <c r="K6" s="10">
        <v>4101</v>
      </c>
      <c r="L6" s="13" t="s">
        <v>108</v>
      </c>
      <c r="M6" s="26"/>
      <c r="N6" s="27"/>
    </row>
    <row r="7" spans="1:14" ht="12.95" customHeight="1">
      <c r="A7" s="9">
        <v>4</v>
      </c>
      <c r="B7" s="10">
        <v>1011</v>
      </c>
      <c r="C7" s="11" t="s">
        <v>4</v>
      </c>
      <c r="D7" s="35">
        <v>53</v>
      </c>
      <c r="E7" s="36">
        <v>1604</v>
      </c>
      <c r="F7" s="37" t="s">
        <v>52</v>
      </c>
      <c r="G7" s="45">
        <v>73</v>
      </c>
      <c r="H7" s="10">
        <v>2004</v>
      </c>
      <c r="I7" s="11" t="s">
        <v>73</v>
      </c>
      <c r="J7" s="12">
        <v>113</v>
      </c>
      <c r="K7" s="10">
        <v>4102</v>
      </c>
      <c r="L7" s="13" t="s">
        <v>109</v>
      </c>
      <c r="M7" s="26"/>
      <c r="N7" s="27"/>
    </row>
    <row r="8" spans="1:14" ht="12.95" customHeight="1">
      <c r="A8" s="9">
        <v>5</v>
      </c>
      <c r="B8" s="10">
        <v>1012</v>
      </c>
      <c r="C8" s="34" t="s">
        <v>5</v>
      </c>
      <c r="D8" s="10">
        <v>54</v>
      </c>
      <c r="E8" s="31">
        <v>1605</v>
      </c>
      <c r="F8" s="41" t="s">
        <v>53</v>
      </c>
      <c r="G8" s="45">
        <v>74</v>
      </c>
      <c r="H8" s="10">
        <v>2011</v>
      </c>
      <c r="I8" s="11" t="s">
        <v>74</v>
      </c>
      <c r="J8" s="12">
        <v>114</v>
      </c>
      <c r="K8" s="10">
        <v>4103</v>
      </c>
      <c r="L8" s="13" t="s">
        <v>110</v>
      </c>
      <c r="M8" s="26"/>
      <c r="N8" s="27"/>
    </row>
    <row r="9" spans="1:14" ht="12.95" customHeight="1">
      <c r="A9" s="9">
        <v>6</v>
      </c>
      <c r="B9" s="10">
        <v>1021</v>
      </c>
      <c r="C9" s="11" t="s">
        <v>6</v>
      </c>
      <c r="D9" s="38">
        <v>55</v>
      </c>
      <c r="E9" s="39">
        <v>1606</v>
      </c>
      <c r="F9" s="40" t="s">
        <v>54</v>
      </c>
      <c r="G9" s="45">
        <v>75</v>
      </c>
      <c r="H9" s="10">
        <v>2012</v>
      </c>
      <c r="I9" s="14" t="s">
        <v>160</v>
      </c>
      <c r="J9" s="12">
        <v>115</v>
      </c>
      <c r="K9" s="10">
        <v>4104</v>
      </c>
      <c r="L9" s="13" t="s">
        <v>111</v>
      </c>
      <c r="M9" s="26"/>
      <c r="N9" s="27"/>
    </row>
    <row r="10" spans="1:14" ht="12.95" customHeight="1">
      <c r="A10" s="9">
        <v>7</v>
      </c>
      <c r="B10" s="10">
        <v>1031</v>
      </c>
      <c r="C10" s="11" t="s">
        <v>7</v>
      </c>
      <c r="D10" s="12">
        <v>56</v>
      </c>
      <c r="E10" s="10">
        <v>1611</v>
      </c>
      <c r="F10" s="11" t="s">
        <v>56</v>
      </c>
      <c r="G10" s="45">
        <v>76</v>
      </c>
      <c r="H10" s="10">
        <v>2021</v>
      </c>
      <c r="I10" s="11" t="s">
        <v>75</v>
      </c>
      <c r="J10" s="12">
        <v>116</v>
      </c>
      <c r="K10" s="10">
        <v>4201</v>
      </c>
      <c r="L10" s="13" t="s">
        <v>112</v>
      </c>
      <c r="M10" s="26"/>
      <c r="N10" s="27"/>
    </row>
    <row r="11" spans="1:14" ht="12.95" customHeight="1">
      <c r="A11" s="9">
        <v>8</v>
      </c>
      <c r="B11" s="10">
        <v>1101</v>
      </c>
      <c r="C11" s="11" t="s">
        <v>9</v>
      </c>
      <c r="D11" s="12">
        <v>57</v>
      </c>
      <c r="E11" s="10">
        <v>1621</v>
      </c>
      <c r="F11" s="11" t="s">
        <v>57</v>
      </c>
      <c r="G11" s="45">
        <v>77</v>
      </c>
      <c r="H11" s="10">
        <v>2101</v>
      </c>
      <c r="I11" s="11" t="s">
        <v>76</v>
      </c>
      <c r="J11" s="64" t="s">
        <v>113</v>
      </c>
      <c r="K11" s="65"/>
      <c r="L11" s="67"/>
      <c r="M11" s="26"/>
      <c r="N11" s="27"/>
    </row>
    <row r="12" spans="1:14" ht="12.95" customHeight="1">
      <c r="A12" s="9">
        <v>9</v>
      </c>
      <c r="B12" s="10">
        <v>1111</v>
      </c>
      <c r="C12" s="11" t="s">
        <v>10</v>
      </c>
      <c r="D12" s="12">
        <v>58</v>
      </c>
      <c r="E12" s="10">
        <v>1622</v>
      </c>
      <c r="F12" s="11" t="s">
        <v>58</v>
      </c>
      <c r="G12" s="45">
        <v>78</v>
      </c>
      <c r="H12" s="10">
        <v>2111</v>
      </c>
      <c r="I12" s="11" t="s">
        <v>77</v>
      </c>
      <c r="J12" s="12">
        <v>117</v>
      </c>
      <c r="K12" s="10">
        <v>5001</v>
      </c>
      <c r="L12" s="13" t="s">
        <v>114</v>
      </c>
      <c r="M12" s="25"/>
      <c r="N12" s="25"/>
    </row>
    <row r="13" spans="1:14" ht="12.95" customHeight="1">
      <c r="A13" s="9">
        <v>10</v>
      </c>
      <c r="B13" s="10">
        <v>1121</v>
      </c>
      <c r="C13" s="11" t="s">
        <v>11</v>
      </c>
      <c r="D13" s="12">
        <v>59</v>
      </c>
      <c r="E13" s="10">
        <v>1623</v>
      </c>
      <c r="F13" s="11" t="s">
        <v>59</v>
      </c>
      <c r="G13" s="45">
        <v>79</v>
      </c>
      <c r="H13" s="10">
        <v>2201</v>
      </c>
      <c r="I13" s="11" t="s">
        <v>78</v>
      </c>
      <c r="J13" s="12">
        <v>118</v>
      </c>
      <c r="K13" s="10">
        <v>5101</v>
      </c>
      <c r="L13" s="13" t="s">
        <v>115</v>
      </c>
      <c r="M13" s="26"/>
      <c r="N13" s="27"/>
    </row>
    <row r="14" spans="1:14" ht="12.95" customHeight="1">
      <c r="A14" s="9">
        <v>11</v>
      </c>
      <c r="B14" s="10">
        <v>1122</v>
      </c>
      <c r="C14" s="11" t="s">
        <v>12</v>
      </c>
      <c r="D14" s="12">
        <v>60</v>
      </c>
      <c r="E14" s="10">
        <v>1631</v>
      </c>
      <c r="F14" s="11" t="s">
        <v>60</v>
      </c>
      <c r="G14" s="45">
        <v>80</v>
      </c>
      <c r="H14" s="10">
        <v>2202</v>
      </c>
      <c r="I14" s="11" t="s">
        <v>79</v>
      </c>
      <c r="J14" s="12">
        <v>119</v>
      </c>
      <c r="K14" s="10">
        <v>5201</v>
      </c>
      <c r="L14" s="13" t="s">
        <v>116</v>
      </c>
      <c r="M14" s="26"/>
      <c r="N14" s="27"/>
    </row>
    <row r="15" spans="1:14" ht="12.95" customHeight="1">
      <c r="A15" s="9">
        <v>12</v>
      </c>
      <c r="B15" s="10">
        <v>1123</v>
      </c>
      <c r="C15" s="11" t="s">
        <v>13</v>
      </c>
      <c r="D15" s="12">
        <v>61</v>
      </c>
      <c r="E15" s="10">
        <v>1632</v>
      </c>
      <c r="F15" s="11" t="s">
        <v>61</v>
      </c>
      <c r="G15" s="45">
        <v>81</v>
      </c>
      <c r="H15" s="10">
        <v>2203</v>
      </c>
      <c r="I15" s="11" t="s">
        <v>80</v>
      </c>
      <c r="J15" s="12">
        <v>120</v>
      </c>
      <c r="K15" s="10">
        <v>5301</v>
      </c>
      <c r="L15" s="13" t="s">
        <v>117</v>
      </c>
      <c r="M15" s="26"/>
      <c r="N15" s="27"/>
    </row>
    <row r="16" spans="1:14" ht="12.95" customHeight="1">
      <c r="A16" s="9">
        <v>13</v>
      </c>
      <c r="B16" s="10">
        <v>1131</v>
      </c>
      <c r="C16" s="11" t="s">
        <v>14</v>
      </c>
      <c r="D16" s="12">
        <v>62</v>
      </c>
      <c r="E16" s="10">
        <v>1701</v>
      </c>
      <c r="F16" s="11" t="s">
        <v>62</v>
      </c>
      <c r="G16" s="45">
        <v>82</v>
      </c>
      <c r="H16" s="10">
        <v>2211</v>
      </c>
      <c r="I16" s="11" t="s">
        <v>81</v>
      </c>
      <c r="J16" s="12">
        <v>121</v>
      </c>
      <c r="K16" s="10">
        <v>5401</v>
      </c>
      <c r="L16" s="13" t="s">
        <v>118</v>
      </c>
      <c r="M16" s="25"/>
      <c r="N16" s="25"/>
    </row>
    <row r="17" spans="1:14" ht="12.95" customHeight="1">
      <c r="A17" s="9">
        <v>14</v>
      </c>
      <c r="B17" s="10">
        <v>1132</v>
      </c>
      <c r="C17" s="11" t="s">
        <v>15</v>
      </c>
      <c r="D17" s="12">
        <v>63</v>
      </c>
      <c r="E17" s="10">
        <v>1702</v>
      </c>
      <c r="F17" s="11" t="s">
        <v>63</v>
      </c>
      <c r="G17" s="45">
        <v>83</v>
      </c>
      <c r="H17" s="10">
        <v>2221</v>
      </c>
      <c r="I17" s="11" t="s">
        <v>82</v>
      </c>
      <c r="J17" s="12">
        <v>122</v>
      </c>
      <c r="K17" s="10">
        <v>5402</v>
      </c>
      <c r="L17" s="13" t="s">
        <v>119</v>
      </c>
      <c r="M17" s="26"/>
      <c r="N17" s="27"/>
    </row>
    <row r="18" spans="1:14" ht="12.95" customHeight="1">
      <c r="A18" s="9">
        <v>15</v>
      </c>
      <c r="B18" s="10">
        <v>1201</v>
      </c>
      <c r="C18" s="11" t="s">
        <v>16</v>
      </c>
      <c r="D18" s="12">
        <v>64</v>
      </c>
      <c r="E18" s="10">
        <v>1703</v>
      </c>
      <c r="F18" s="11" t="s">
        <v>64</v>
      </c>
      <c r="G18" s="45">
        <v>84</v>
      </c>
      <c r="H18" s="10">
        <v>2231</v>
      </c>
      <c r="I18" s="11" t="s">
        <v>84</v>
      </c>
      <c r="J18" s="12">
        <v>123</v>
      </c>
      <c r="K18" s="10">
        <v>5403</v>
      </c>
      <c r="L18" s="13" t="s">
        <v>120</v>
      </c>
      <c r="M18" s="26"/>
      <c r="N18" s="27"/>
    </row>
    <row r="19" spans="1:14" ht="12.95" customHeight="1">
      <c r="A19" s="9">
        <v>16</v>
      </c>
      <c r="B19" s="10">
        <v>1211</v>
      </c>
      <c r="C19" s="11" t="s">
        <v>17</v>
      </c>
      <c r="D19" s="12">
        <v>65</v>
      </c>
      <c r="E19" s="10">
        <v>1711</v>
      </c>
      <c r="F19" s="11" t="s">
        <v>65</v>
      </c>
      <c r="G19" s="45">
        <v>85</v>
      </c>
      <c r="H19" s="10">
        <v>2232</v>
      </c>
      <c r="I19" s="11" t="s">
        <v>83</v>
      </c>
      <c r="J19" s="64" t="s">
        <v>121</v>
      </c>
      <c r="K19" s="65"/>
      <c r="L19" s="67"/>
      <c r="M19" s="26"/>
      <c r="N19" s="27"/>
    </row>
    <row r="20" spans="1:14" ht="12.95" customHeight="1">
      <c r="A20" s="9">
        <v>17</v>
      </c>
      <c r="B20" s="10">
        <v>1212</v>
      </c>
      <c r="C20" s="11" t="s">
        <v>159</v>
      </c>
      <c r="D20" s="12">
        <v>66</v>
      </c>
      <c r="E20" s="10">
        <v>1801</v>
      </c>
      <c r="F20" s="11" t="s">
        <v>66</v>
      </c>
      <c r="G20" s="45">
        <v>86</v>
      </c>
      <c r="H20" s="10">
        <v>2241</v>
      </c>
      <c r="I20" s="11" t="s">
        <v>85</v>
      </c>
      <c r="J20" s="12">
        <v>124</v>
      </c>
      <c r="K20" s="10">
        <v>6001</v>
      </c>
      <c r="L20" s="13" t="s">
        <v>122</v>
      </c>
      <c r="M20" s="26"/>
      <c r="N20" s="27"/>
    </row>
    <row r="21" spans="1:14" ht="12.95" customHeight="1">
      <c r="A21" s="9">
        <v>18</v>
      </c>
      <c r="B21" s="10">
        <v>1221</v>
      </c>
      <c r="C21" s="11" t="s">
        <v>18</v>
      </c>
      <c r="D21" s="12">
        <v>67</v>
      </c>
      <c r="E21" s="10">
        <v>1811</v>
      </c>
      <c r="F21" s="11" t="s">
        <v>67</v>
      </c>
      <c r="G21" s="45">
        <v>87</v>
      </c>
      <c r="H21" s="10">
        <v>2251</v>
      </c>
      <c r="I21" s="11" t="s">
        <v>154</v>
      </c>
      <c r="J21" s="12">
        <v>125</v>
      </c>
      <c r="K21" s="10">
        <v>6011</v>
      </c>
      <c r="L21" s="13" t="s">
        <v>123</v>
      </c>
      <c r="M21" s="26"/>
      <c r="N21" s="27"/>
    </row>
    <row r="22" spans="1:14" ht="12.95" customHeight="1">
      <c r="A22" s="9">
        <v>19</v>
      </c>
      <c r="B22" s="10">
        <v>1231</v>
      </c>
      <c r="C22" s="11" t="s">
        <v>19</v>
      </c>
      <c r="D22" s="42">
        <v>68</v>
      </c>
      <c r="E22" s="36">
        <v>1821</v>
      </c>
      <c r="F22" s="37" t="s">
        <v>39</v>
      </c>
      <c r="G22" s="45">
        <v>88</v>
      </c>
      <c r="H22" s="10">
        <v>2261</v>
      </c>
      <c r="I22" s="11" t="s">
        <v>86</v>
      </c>
      <c r="J22" s="12">
        <v>126</v>
      </c>
      <c r="K22" s="10">
        <v>6021</v>
      </c>
      <c r="L22" s="13" t="s">
        <v>161</v>
      </c>
      <c r="M22" s="25"/>
      <c r="N22" s="25"/>
    </row>
    <row r="23" spans="1:14" ht="12.95" customHeight="1">
      <c r="A23" s="9">
        <v>20</v>
      </c>
      <c r="B23" s="10">
        <v>1301</v>
      </c>
      <c r="C23" s="11" t="s">
        <v>20</v>
      </c>
      <c r="D23" s="43">
        <v>69</v>
      </c>
      <c r="E23" s="39">
        <v>1901</v>
      </c>
      <c r="F23" s="40" t="s">
        <v>68</v>
      </c>
      <c r="G23" s="45">
        <v>89</v>
      </c>
      <c r="H23" s="10">
        <v>2311</v>
      </c>
      <c r="I23" s="11" t="s">
        <v>87</v>
      </c>
      <c r="J23" s="12">
        <v>127</v>
      </c>
      <c r="K23" s="10">
        <v>6031</v>
      </c>
      <c r="L23" s="13" t="s">
        <v>124</v>
      </c>
      <c r="M23" s="26"/>
      <c r="N23" s="27"/>
    </row>
    <row r="24" spans="1:14" ht="12.95" customHeight="1">
      <c r="A24" s="9">
        <v>21</v>
      </c>
      <c r="B24" s="10">
        <v>1302</v>
      </c>
      <c r="C24" s="34" t="s">
        <v>8</v>
      </c>
      <c r="D24" s="30"/>
      <c r="E24" s="30"/>
      <c r="F24" s="30"/>
      <c r="G24" s="12">
        <v>90</v>
      </c>
      <c r="H24" s="10">
        <v>2312</v>
      </c>
      <c r="I24" s="11" t="s">
        <v>88</v>
      </c>
      <c r="J24" s="12">
        <v>128</v>
      </c>
      <c r="K24" s="10">
        <v>6041</v>
      </c>
      <c r="L24" s="13" t="s">
        <v>125</v>
      </c>
      <c r="M24" s="26"/>
      <c r="N24" s="27"/>
    </row>
    <row r="25" spans="1:14" ht="12.95" customHeight="1">
      <c r="A25" s="9">
        <v>22</v>
      </c>
      <c r="B25" s="10">
        <v>1303</v>
      </c>
      <c r="C25" s="34" t="s">
        <v>21</v>
      </c>
      <c r="D25" s="30"/>
      <c r="E25" s="30"/>
      <c r="F25" s="30"/>
      <c r="G25" s="12">
        <v>91</v>
      </c>
      <c r="H25" s="10">
        <v>2313</v>
      </c>
      <c r="I25" s="11" t="s">
        <v>89</v>
      </c>
      <c r="J25" s="12">
        <v>129</v>
      </c>
      <c r="K25" s="10">
        <v>6051</v>
      </c>
      <c r="L25" s="13" t="s">
        <v>126</v>
      </c>
      <c r="M25" s="26"/>
      <c r="N25" s="27"/>
    </row>
    <row r="26" spans="1:14" ht="12.95" customHeight="1">
      <c r="A26" s="9">
        <v>23</v>
      </c>
      <c r="B26" s="10">
        <v>1304</v>
      </c>
      <c r="C26" s="34" t="s">
        <v>22</v>
      </c>
      <c r="D26" s="30"/>
      <c r="E26" s="30"/>
      <c r="F26" s="30"/>
      <c r="G26" s="12">
        <v>92</v>
      </c>
      <c r="H26" s="10">
        <v>2314</v>
      </c>
      <c r="I26" s="11" t="s">
        <v>90</v>
      </c>
      <c r="J26" s="12">
        <v>130</v>
      </c>
      <c r="K26" s="10">
        <v>6061</v>
      </c>
      <c r="L26" s="13" t="s">
        <v>127</v>
      </c>
      <c r="M26" s="26"/>
      <c r="N26" s="27"/>
    </row>
    <row r="27" spans="1:14" ht="12.95" customHeight="1">
      <c r="A27" s="9">
        <v>24</v>
      </c>
      <c r="B27" s="10">
        <v>1311</v>
      </c>
      <c r="C27" s="34" t="s">
        <v>23</v>
      </c>
      <c r="D27" s="30"/>
      <c r="E27" s="30"/>
      <c r="F27" s="30"/>
      <c r="G27" s="12">
        <v>93</v>
      </c>
      <c r="H27" s="10">
        <v>2401</v>
      </c>
      <c r="I27" s="11" t="s">
        <v>91</v>
      </c>
      <c r="J27" s="12">
        <v>131</v>
      </c>
      <c r="K27" s="10">
        <v>6101</v>
      </c>
      <c r="L27" s="13" t="s">
        <v>128</v>
      </c>
      <c r="M27" s="25"/>
      <c r="N27" s="25"/>
    </row>
    <row r="28" spans="1:14" ht="12.95" customHeight="1">
      <c r="A28" s="9">
        <v>25</v>
      </c>
      <c r="B28" s="10">
        <v>1321</v>
      </c>
      <c r="C28" s="34" t="s">
        <v>24</v>
      </c>
      <c r="D28" s="30"/>
      <c r="E28" s="30"/>
      <c r="F28" s="30"/>
      <c r="G28" s="12">
        <v>94</v>
      </c>
      <c r="H28" s="10">
        <v>2501</v>
      </c>
      <c r="I28" s="11" t="s">
        <v>92</v>
      </c>
      <c r="J28" s="12">
        <v>132</v>
      </c>
      <c r="K28" s="10">
        <v>6111</v>
      </c>
      <c r="L28" s="13" t="s">
        <v>129</v>
      </c>
      <c r="M28" s="26"/>
      <c r="N28" s="27"/>
    </row>
    <row r="29" spans="1:14" ht="12.95" customHeight="1">
      <c r="A29" s="9">
        <v>26</v>
      </c>
      <c r="B29" s="10">
        <v>1401</v>
      </c>
      <c r="C29" s="34" t="s">
        <v>25</v>
      </c>
      <c r="D29" s="30"/>
      <c r="E29" s="30"/>
      <c r="F29" s="30"/>
      <c r="G29" s="12">
        <v>95</v>
      </c>
      <c r="H29" s="10">
        <v>2502</v>
      </c>
      <c r="I29" s="11" t="s">
        <v>163</v>
      </c>
      <c r="J29" s="12">
        <v>133</v>
      </c>
      <c r="K29" s="10">
        <v>6201</v>
      </c>
      <c r="L29" s="13" t="s">
        <v>130</v>
      </c>
      <c r="M29" s="26"/>
      <c r="N29" s="27"/>
    </row>
    <row r="30" spans="1:14" ht="12.95" customHeight="1">
      <c r="A30" s="9">
        <v>27</v>
      </c>
      <c r="B30" s="10">
        <v>1402</v>
      </c>
      <c r="C30" s="34" t="s">
        <v>26</v>
      </c>
      <c r="D30" s="30"/>
      <c r="E30" s="30"/>
      <c r="F30" s="30"/>
      <c r="G30" s="12">
        <v>96</v>
      </c>
      <c r="H30" s="10">
        <v>2601</v>
      </c>
      <c r="I30" s="11" t="s">
        <v>93</v>
      </c>
      <c r="J30" s="12">
        <v>134</v>
      </c>
      <c r="K30" s="10">
        <v>6202</v>
      </c>
      <c r="L30" s="13" t="s">
        <v>131</v>
      </c>
      <c r="M30" s="26"/>
      <c r="N30" s="27"/>
    </row>
    <row r="31" spans="1:14" ht="12.95" customHeight="1">
      <c r="A31" s="9">
        <v>28</v>
      </c>
      <c r="B31" s="10">
        <v>1403</v>
      </c>
      <c r="C31" s="34" t="s">
        <v>27</v>
      </c>
      <c r="D31" s="30"/>
      <c r="E31" s="30"/>
      <c r="F31" s="30"/>
      <c r="G31" s="12">
        <v>97</v>
      </c>
      <c r="H31" s="10">
        <v>2602</v>
      </c>
      <c r="I31" s="11" t="s">
        <v>94</v>
      </c>
      <c r="J31" s="12">
        <v>135</v>
      </c>
      <c r="K31" s="10">
        <v>6203</v>
      </c>
      <c r="L31" s="13" t="s">
        <v>132</v>
      </c>
      <c r="M31" s="26"/>
      <c r="N31" s="27"/>
    </row>
    <row r="32" spans="1:14" ht="12.95" customHeight="1">
      <c r="A32" s="9">
        <v>29</v>
      </c>
      <c r="B32" s="10">
        <v>1404</v>
      </c>
      <c r="C32" s="34" t="s">
        <v>28</v>
      </c>
      <c r="D32" s="30"/>
      <c r="E32" s="30"/>
      <c r="F32" s="30"/>
      <c r="G32" s="12">
        <v>98</v>
      </c>
      <c r="H32" s="10">
        <v>2611</v>
      </c>
      <c r="I32" s="11" t="s">
        <v>95</v>
      </c>
      <c r="J32" s="12">
        <v>136</v>
      </c>
      <c r="K32" s="10">
        <v>6301</v>
      </c>
      <c r="L32" s="13" t="s">
        <v>133</v>
      </c>
      <c r="M32" s="26"/>
      <c r="N32" s="27"/>
    </row>
    <row r="33" spans="1:14" ht="12.95" customHeight="1">
      <c r="A33" s="9">
        <v>30</v>
      </c>
      <c r="B33" s="10">
        <v>1405</v>
      </c>
      <c r="C33" s="34" t="s">
        <v>29</v>
      </c>
      <c r="D33" s="30"/>
      <c r="E33" s="30"/>
      <c r="F33" s="30"/>
      <c r="G33" s="12">
        <v>99</v>
      </c>
      <c r="H33" s="10">
        <v>2621</v>
      </c>
      <c r="I33" s="11" t="s">
        <v>96</v>
      </c>
      <c r="J33" s="12">
        <v>137</v>
      </c>
      <c r="K33" s="10">
        <v>6401</v>
      </c>
      <c r="L33" s="13" t="s">
        <v>134</v>
      </c>
      <c r="M33" s="26"/>
      <c r="N33" s="27"/>
    </row>
    <row r="34" spans="1:14" ht="12.95" customHeight="1">
      <c r="A34" s="9">
        <v>31</v>
      </c>
      <c r="B34" s="10">
        <v>1406</v>
      </c>
      <c r="C34" s="34" t="s">
        <v>30</v>
      </c>
      <c r="D34" s="30"/>
      <c r="E34" s="30"/>
      <c r="F34" s="30"/>
      <c r="G34" s="12">
        <v>100</v>
      </c>
      <c r="H34" s="10">
        <v>2701</v>
      </c>
      <c r="I34" s="11" t="s">
        <v>97</v>
      </c>
      <c r="J34" s="12">
        <v>138</v>
      </c>
      <c r="K34" s="10">
        <v>6402</v>
      </c>
      <c r="L34" s="13" t="s">
        <v>155</v>
      </c>
      <c r="M34" s="26"/>
      <c r="N34" s="27"/>
    </row>
    <row r="35" spans="1:14" ht="12.95" customHeight="1">
      <c r="A35" s="9">
        <v>32</v>
      </c>
      <c r="B35" s="10">
        <v>1407</v>
      </c>
      <c r="C35" s="34" t="s">
        <v>31</v>
      </c>
      <c r="D35" s="30"/>
      <c r="E35" s="30"/>
      <c r="F35" s="30"/>
      <c r="G35" s="12">
        <v>101</v>
      </c>
      <c r="H35" s="10">
        <v>2702</v>
      </c>
      <c r="I35" s="11" t="s">
        <v>98</v>
      </c>
      <c r="J35" s="12">
        <v>139</v>
      </c>
      <c r="K35" s="10">
        <v>6403</v>
      </c>
      <c r="L35" s="13" t="s">
        <v>135</v>
      </c>
      <c r="M35" s="26"/>
      <c r="N35" s="27"/>
    </row>
    <row r="36" spans="1:14" ht="12.95" customHeight="1">
      <c r="A36" s="9">
        <v>33</v>
      </c>
      <c r="B36" s="10">
        <v>1408</v>
      </c>
      <c r="C36" s="34" t="s">
        <v>32</v>
      </c>
      <c r="D36" s="30"/>
      <c r="E36" s="30"/>
      <c r="F36" s="30"/>
      <c r="G36" s="12">
        <v>102</v>
      </c>
      <c r="H36" s="10">
        <v>2711</v>
      </c>
      <c r="I36" s="11" t="s">
        <v>99</v>
      </c>
      <c r="J36" s="12">
        <v>140</v>
      </c>
      <c r="K36" s="10">
        <v>6411</v>
      </c>
      <c r="L36" s="13" t="s">
        <v>136</v>
      </c>
      <c r="M36" s="26"/>
      <c r="N36" s="27"/>
    </row>
    <row r="37" spans="1:14" ht="12.95" customHeight="1">
      <c r="A37" s="9">
        <v>34</v>
      </c>
      <c r="B37" s="10">
        <v>1411</v>
      </c>
      <c r="C37" s="34" t="s">
        <v>34</v>
      </c>
      <c r="D37" s="30"/>
      <c r="E37" s="30"/>
      <c r="F37" s="30"/>
      <c r="G37" s="12">
        <v>103</v>
      </c>
      <c r="H37" s="10">
        <v>2801</v>
      </c>
      <c r="I37" s="11" t="s">
        <v>150</v>
      </c>
      <c r="J37" s="12">
        <v>141</v>
      </c>
      <c r="K37" s="10">
        <v>6421</v>
      </c>
      <c r="L37" s="13" t="s">
        <v>162</v>
      </c>
      <c r="M37" s="26"/>
      <c r="N37" s="27"/>
    </row>
    <row r="38" spans="1:14" ht="12.95" customHeight="1">
      <c r="A38" s="9">
        <v>35</v>
      </c>
      <c r="B38" s="10">
        <v>1421</v>
      </c>
      <c r="C38" s="34" t="s">
        <v>33</v>
      </c>
      <c r="D38" s="30"/>
      <c r="E38" s="30"/>
      <c r="F38" s="30"/>
      <c r="G38" s="12">
        <v>104</v>
      </c>
      <c r="H38" s="15">
        <v>2901</v>
      </c>
      <c r="I38" s="16" t="s">
        <v>165</v>
      </c>
      <c r="J38" s="12">
        <v>142</v>
      </c>
      <c r="K38" s="10">
        <v>6501</v>
      </c>
      <c r="L38" s="13" t="s">
        <v>137</v>
      </c>
      <c r="M38" s="26"/>
      <c r="N38" s="27"/>
    </row>
    <row r="39" spans="1:14" ht="12.95" customHeight="1">
      <c r="A39" s="9">
        <v>36</v>
      </c>
      <c r="B39" s="10">
        <v>1431</v>
      </c>
      <c r="C39" s="34" t="s">
        <v>35</v>
      </c>
      <c r="D39" s="30"/>
      <c r="E39" s="30"/>
      <c r="F39" s="30"/>
      <c r="G39" s="64" t="s">
        <v>100</v>
      </c>
      <c r="H39" s="65"/>
      <c r="I39" s="66"/>
      <c r="J39" s="12">
        <v>143</v>
      </c>
      <c r="K39" s="10">
        <v>6502</v>
      </c>
      <c r="L39" s="13" t="s">
        <v>138</v>
      </c>
      <c r="M39" s="26"/>
      <c r="N39" s="27"/>
    </row>
    <row r="40" spans="1:14" ht="12.95" customHeight="1">
      <c r="A40" s="9">
        <v>37</v>
      </c>
      <c r="B40" s="10">
        <v>1441</v>
      </c>
      <c r="C40" s="34" t="s">
        <v>36</v>
      </c>
      <c r="D40" s="30"/>
      <c r="E40" s="30"/>
      <c r="F40" s="30"/>
      <c r="G40" s="12">
        <v>105</v>
      </c>
      <c r="H40" s="10">
        <v>3001</v>
      </c>
      <c r="I40" s="29" t="s">
        <v>101</v>
      </c>
      <c r="J40" s="12">
        <v>144</v>
      </c>
      <c r="K40" s="10">
        <v>6511</v>
      </c>
      <c r="L40" s="13" t="s">
        <v>139</v>
      </c>
      <c r="M40" s="26"/>
      <c r="N40" s="27"/>
    </row>
    <row r="41" spans="1:14" ht="12.95" customHeight="1">
      <c r="A41" s="9">
        <v>38</v>
      </c>
      <c r="B41" s="10">
        <v>1451</v>
      </c>
      <c r="C41" s="34" t="s">
        <v>37</v>
      </c>
      <c r="D41" s="30"/>
      <c r="E41" s="30"/>
      <c r="F41" s="30"/>
      <c r="G41" s="12">
        <v>106</v>
      </c>
      <c r="H41" s="10">
        <v>3002</v>
      </c>
      <c r="I41" s="29" t="s">
        <v>156</v>
      </c>
      <c r="J41" s="12">
        <v>145</v>
      </c>
      <c r="K41" s="10">
        <v>6521</v>
      </c>
      <c r="L41" s="13" t="s">
        <v>164</v>
      </c>
      <c r="M41" s="26"/>
      <c r="N41" s="27"/>
    </row>
    <row r="42" spans="1:14" ht="12.95" customHeight="1">
      <c r="A42" s="9">
        <v>39</v>
      </c>
      <c r="B42" s="10">
        <v>1461</v>
      </c>
      <c r="C42" s="34" t="s">
        <v>55</v>
      </c>
      <c r="D42" s="30"/>
      <c r="E42" s="30"/>
      <c r="F42" s="30"/>
      <c r="G42" s="12">
        <v>151</v>
      </c>
      <c r="H42" s="10">
        <v>6603</v>
      </c>
      <c r="I42" s="29" t="s">
        <v>145</v>
      </c>
      <c r="J42" s="12">
        <v>146</v>
      </c>
      <c r="K42" s="10">
        <v>6531</v>
      </c>
      <c r="L42" s="13" t="s">
        <v>140</v>
      </c>
      <c r="M42" s="26"/>
      <c r="N42" s="27"/>
    </row>
    <row r="43" spans="1:14" ht="12.95" customHeight="1">
      <c r="A43" s="9">
        <v>40</v>
      </c>
      <c r="B43" s="10">
        <v>1471</v>
      </c>
      <c r="C43" s="34" t="s">
        <v>38</v>
      </c>
      <c r="D43" s="30"/>
      <c r="E43" s="30"/>
      <c r="F43" s="30"/>
      <c r="G43" s="12">
        <v>107</v>
      </c>
      <c r="H43" s="10">
        <v>3101</v>
      </c>
      <c r="I43" s="29" t="s">
        <v>102</v>
      </c>
      <c r="J43" s="12">
        <v>147</v>
      </c>
      <c r="K43" s="10">
        <v>6541</v>
      </c>
      <c r="L43" s="13" t="s">
        <v>141</v>
      </c>
    </row>
    <row r="44" spans="1:14" ht="12.95" customHeight="1">
      <c r="A44" s="9">
        <v>41</v>
      </c>
      <c r="B44" s="10">
        <v>1501</v>
      </c>
      <c r="C44" s="34" t="s">
        <v>40</v>
      </c>
      <c r="D44" s="30"/>
      <c r="E44" s="30"/>
      <c r="F44" s="30"/>
      <c r="G44" s="12">
        <v>108</v>
      </c>
      <c r="H44" s="10">
        <v>3201</v>
      </c>
      <c r="I44" s="29" t="s">
        <v>103</v>
      </c>
      <c r="J44" s="12">
        <v>148</v>
      </c>
      <c r="K44" s="10">
        <v>6542</v>
      </c>
      <c r="L44" s="13" t="s">
        <v>142</v>
      </c>
    </row>
    <row r="45" spans="1:14" ht="12.95" customHeight="1">
      <c r="A45" s="9">
        <v>42</v>
      </c>
      <c r="B45" s="10">
        <v>1502</v>
      </c>
      <c r="C45" s="34" t="s">
        <v>41</v>
      </c>
      <c r="D45" s="30"/>
      <c r="E45" s="30"/>
      <c r="F45" s="30"/>
      <c r="G45" s="12">
        <v>109</v>
      </c>
      <c r="H45" s="10">
        <v>3202</v>
      </c>
      <c r="I45" s="29" t="s">
        <v>104</v>
      </c>
      <c r="J45" s="12">
        <v>149</v>
      </c>
      <c r="K45" s="10">
        <v>6601</v>
      </c>
      <c r="L45" s="13" t="s">
        <v>143</v>
      </c>
    </row>
    <row r="46" spans="1:14" ht="12.95" customHeight="1">
      <c r="A46" s="9">
        <v>43</v>
      </c>
      <c r="B46" s="10">
        <v>1503</v>
      </c>
      <c r="C46" s="34" t="s">
        <v>42</v>
      </c>
      <c r="D46" s="30"/>
      <c r="E46" s="30"/>
      <c r="F46" s="30"/>
      <c r="G46" s="12">
        <v>156</v>
      </c>
      <c r="H46" s="10">
        <v>6901</v>
      </c>
      <c r="I46" s="29" t="s">
        <v>149</v>
      </c>
      <c r="J46" s="12">
        <v>150</v>
      </c>
      <c r="K46" s="10">
        <v>6602</v>
      </c>
      <c r="L46" s="13" t="s">
        <v>144</v>
      </c>
    </row>
    <row r="47" spans="1:14" ht="12.95" customHeight="1">
      <c r="A47" s="9">
        <v>44</v>
      </c>
      <c r="B47" s="10">
        <v>1511</v>
      </c>
      <c r="C47" s="34" t="s">
        <v>43</v>
      </c>
      <c r="D47" s="30"/>
      <c r="E47" s="30"/>
      <c r="F47" s="30"/>
      <c r="G47" s="32"/>
      <c r="H47" s="30"/>
      <c r="I47" s="30"/>
      <c r="J47" s="12">
        <v>151</v>
      </c>
      <c r="K47" s="10">
        <v>6603</v>
      </c>
      <c r="L47" s="13" t="s">
        <v>145</v>
      </c>
    </row>
    <row r="48" spans="1:14" ht="12.95" customHeight="1">
      <c r="A48" s="9">
        <v>45</v>
      </c>
      <c r="B48" s="10">
        <v>1512</v>
      </c>
      <c r="C48" s="34" t="s">
        <v>44</v>
      </c>
      <c r="D48" s="30"/>
      <c r="E48" s="30"/>
      <c r="F48" s="30"/>
      <c r="G48" s="32"/>
      <c r="H48" s="30"/>
      <c r="I48" s="30"/>
      <c r="J48" s="12">
        <v>152</v>
      </c>
      <c r="K48" s="10">
        <v>6604</v>
      </c>
      <c r="L48" s="13" t="s">
        <v>146</v>
      </c>
    </row>
    <row r="49" spans="1:12" ht="12.95" customHeight="1">
      <c r="A49" s="9">
        <v>46</v>
      </c>
      <c r="B49" s="10">
        <v>1521</v>
      </c>
      <c r="C49" s="34" t="s">
        <v>45</v>
      </c>
      <c r="D49" s="30"/>
      <c r="E49" s="30"/>
      <c r="F49" s="30"/>
      <c r="G49" s="32"/>
      <c r="H49" s="30"/>
      <c r="I49" s="30"/>
      <c r="J49" s="12">
        <v>153</v>
      </c>
      <c r="K49" s="10">
        <v>6701</v>
      </c>
      <c r="L49" s="13" t="s">
        <v>147</v>
      </c>
    </row>
    <row r="50" spans="1:12" ht="12.95" customHeight="1">
      <c r="A50" s="9">
        <v>47</v>
      </c>
      <c r="B50" s="10">
        <v>1531</v>
      </c>
      <c r="C50" s="34" t="s">
        <v>46</v>
      </c>
      <c r="D50" s="30"/>
      <c r="E50" s="30"/>
      <c r="F50" s="30"/>
      <c r="G50" s="32"/>
      <c r="H50" s="30"/>
      <c r="I50" s="30"/>
      <c r="J50" s="12">
        <v>154</v>
      </c>
      <c r="K50" s="10">
        <v>6711</v>
      </c>
      <c r="L50" s="13" t="s">
        <v>148</v>
      </c>
    </row>
    <row r="51" spans="1:12" ht="12.95" customHeight="1">
      <c r="A51" s="9">
        <v>48</v>
      </c>
      <c r="B51" s="10">
        <v>1532</v>
      </c>
      <c r="C51" s="34" t="s">
        <v>47</v>
      </c>
      <c r="D51" s="30"/>
      <c r="E51" s="30"/>
      <c r="F51" s="30"/>
      <c r="G51" s="32"/>
      <c r="H51" s="30"/>
      <c r="I51" s="30"/>
      <c r="J51" s="12">
        <v>155</v>
      </c>
      <c r="K51" s="10">
        <v>6801</v>
      </c>
      <c r="L51" s="13" t="s">
        <v>151</v>
      </c>
    </row>
    <row r="52" spans="1:12" ht="12.95" customHeight="1" thickBot="1">
      <c r="A52" s="17">
        <v>49</v>
      </c>
      <c r="B52" s="18">
        <v>1541</v>
      </c>
      <c r="C52" s="44" t="s">
        <v>48</v>
      </c>
      <c r="D52" s="21"/>
      <c r="E52" s="21"/>
      <c r="F52" s="21"/>
      <c r="G52" s="20"/>
      <c r="H52" s="21"/>
      <c r="I52" s="21"/>
      <c r="J52" s="19">
        <v>156</v>
      </c>
      <c r="K52" s="18">
        <v>6901</v>
      </c>
      <c r="L52" s="33" t="s">
        <v>149</v>
      </c>
    </row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100" spans="4:6">
      <c r="D100" s="63"/>
      <c r="E100" s="63"/>
      <c r="F100" s="63"/>
    </row>
    <row r="101" spans="4:6">
      <c r="D101" s="28"/>
    </row>
  </sheetData>
  <mergeCells count="8">
    <mergeCell ref="A1:L1"/>
    <mergeCell ref="D100:F100"/>
    <mergeCell ref="G39:I39"/>
    <mergeCell ref="J3:L3"/>
    <mergeCell ref="J11:L11"/>
    <mergeCell ref="J19:L19"/>
    <mergeCell ref="A3:F3"/>
    <mergeCell ref="G3:I3"/>
  </mergeCells>
  <phoneticPr fontId="2" type="noConversion"/>
  <printOptions horizontalCentered="1" verticalCentered="1"/>
  <pageMargins left="0.35433070866141736" right="0.35433070866141736" top="0.39370078740157483" bottom="0.19685039370078741" header="0.19685039370078741" footer="0.19685039370078741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V142"/>
  <sheetViews>
    <sheetView workbookViewId="0">
      <selection activeCell="I5" sqref="I5"/>
    </sheetView>
  </sheetViews>
  <sheetFormatPr defaultRowHeight="14.25"/>
  <cols>
    <col min="1" max="1" width="2.25" style="47" customWidth="1"/>
    <col min="2" max="2" width="3.875" style="47" customWidth="1"/>
    <col min="3" max="3" width="4.875" style="47" customWidth="1"/>
    <col min="4" max="6" width="9.375" style="47" customWidth="1"/>
    <col min="7" max="7" width="22.5" style="47" customWidth="1"/>
    <col min="8" max="8" width="15" style="47" bestFit="1" customWidth="1"/>
    <col min="9" max="9" width="12" style="57" customWidth="1"/>
    <col min="10" max="10" width="12.875" style="47" customWidth="1"/>
    <col min="11" max="11" width="12.75" style="57" customWidth="1"/>
    <col min="12" max="12" width="10.625" style="47" customWidth="1"/>
    <col min="13" max="13" width="14.375" style="47" customWidth="1"/>
    <col min="14" max="16384" width="9" style="47"/>
  </cols>
  <sheetData>
    <row r="1" spans="1:256" ht="18.75">
      <c r="B1" s="74" t="s">
        <v>252</v>
      </c>
      <c r="C1" s="74"/>
      <c r="D1" s="74"/>
      <c r="E1" s="74"/>
      <c r="F1" s="74"/>
      <c r="G1" s="74"/>
      <c r="H1" s="74"/>
      <c r="I1" s="74"/>
      <c r="J1" s="74"/>
      <c r="K1" s="74"/>
    </row>
    <row r="2" spans="1:256">
      <c r="B2" s="72" t="s">
        <v>169</v>
      </c>
      <c r="C2" s="72"/>
      <c r="D2" s="72" t="s">
        <v>170</v>
      </c>
      <c r="E2" s="72" t="s">
        <v>250</v>
      </c>
      <c r="F2" s="72" t="s">
        <v>251</v>
      </c>
      <c r="G2" s="75" t="s">
        <v>171</v>
      </c>
      <c r="H2" s="75" t="s">
        <v>172</v>
      </c>
      <c r="I2" s="75"/>
      <c r="J2" s="75" t="s">
        <v>173</v>
      </c>
      <c r="K2" s="75"/>
    </row>
    <row r="3" spans="1:256">
      <c r="B3" s="49" t="s">
        <v>174</v>
      </c>
      <c r="C3" s="49" t="s">
        <v>175</v>
      </c>
      <c r="D3" s="72"/>
      <c r="E3" s="72"/>
      <c r="F3" s="72"/>
      <c r="G3" s="75"/>
      <c r="H3" s="48" t="s">
        <v>176</v>
      </c>
      <c r="I3" s="50" t="s">
        <v>177</v>
      </c>
      <c r="J3" s="48" t="s">
        <v>176</v>
      </c>
      <c r="K3" s="50" t="s">
        <v>177</v>
      </c>
    </row>
    <row r="4" spans="1:256">
      <c r="A4" s="51"/>
      <c r="B4" s="52">
        <v>5</v>
      </c>
      <c r="C4" s="52">
        <v>1</v>
      </c>
      <c r="D4" s="52" t="s">
        <v>178</v>
      </c>
      <c r="E4" s="58">
        <f>COUNTIF($D$4:D4,D4)</f>
        <v>1</v>
      </c>
      <c r="F4" s="58" t="str">
        <f>D4&amp;E4</f>
        <v>转1</v>
      </c>
      <c r="G4" s="52" t="s">
        <v>179</v>
      </c>
      <c r="H4" s="52" t="s">
        <v>180</v>
      </c>
      <c r="I4" s="53">
        <v>3000</v>
      </c>
      <c r="J4" s="52" t="s">
        <v>122</v>
      </c>
      <c r="K4" s="53">
        <f t="shared" ref="K4:K36" si="0">I4</f>
        <v>3000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</row>
    <row r="5" spans="1:256">
      <c r="A5" s="51"/>
      <c r="B5" s="52"/>
      <c r="C5" s="52">
        <v>1</v>
      </c>
      <c r="D5" s="52" t="s">
        <v>181</v>
      </c>
      <c r="E5" s="58">
        <f>COUNTIF($D$4:D5,D5)</f>
        <v>1</v>
      </c>
      <c r="F5" s="58" t="str">
        <f t="shared" ref="F5:F17" si="1">D5&amp;E5</f>
        <v>现收1</v>
      </c>
      <c r="G5" s="52" t="s">
        <v>182</v>
      </c>
      <c r="H5" s="52" t="s">
        <v>166</v>
      </c>
      <c r="I5" s="53">
        <v>2000</v>
      </c>
      <c r="J5" s="52" t="s">
        <v>2</v>
      </c>
      <c r="K5" s="53">
        <f t="shared" si="0"/>
        <v>2000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</row>
    <row r="6" spans="1:256">
      <c r="A6" s="51"/>
      <c r="B6" s="52"/>
      <c r="C6" s="52">
        <v>1</v>
      </c>
      <c r="D6" s="52" t="s">
        <v>183</v>
      </c>
      <c r="E6" s="58">
        <f>COUNTIF($D$4:D6,D6)</f>
        <v>1</v>
      </c>
      <c r="F6" s="58" t="str">
        <f t="shared" si="1"/>
        <v>现付1</v>
      </c>
      <c r="G6" s="52" t="s">
        <v>184</v>
      </c>
      <c r="H6" s="52" t="s">
        <v>18</v>
      </c>
      <c r="I6" s="53">
        <v>300</v>
      </c>
      <c r="J6" s="52" t="s">
        <v>166</v>
      </c>
      <c r="K6" s="53">
        <f t="shared" si="0"/>
        <v>300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</row>
    <row r="7" spans="1:256">
      <c r="A7" s="51"/>
      <c r="B7" s="52"/>
      <c r="C7" s="52">
        <v>2</v>
      </c>
      <c r="D7" s="52" t="s">
        <v>185</v>
      </c>
      <c r="E7" s="58">
        <f>COUNTIF($D$4:D7,D7)</f>
        <v>1</v>
      </c>
      <c r="F7" s="58" t="str">
        <f t="shared" si="1"/>
        <v>银付1</v>
      </c>
      <c r="G7" s="52" t="s">
        <v>186</v>
      </c>
      <c r="H7" s="52" t="s">
        <v>25</v>
      </c>
      <c r="I7" s="53">
        <v>3000</v>
      </c>
      <c r="J7" s="52" t="s">
        <v>2</v>
      </c>
      <c r="K7" s="53">
        <f t="shared" si="0"/>
        <v>3000</v>
      </c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</row>
    <row r="8" spans="1:256">
      <c r="A8" s="51"/>
      <c r="B8" s="52"/>
      <c r="C8" s="52">
        <v>3</v>
      </c>
      <c r="D8" s="52" t="s">
        <v>187</v>
      </c>
      <c r="E8" s="58">
        <f>COUNTIF($D$4:D8,D8)</f>
        <v>1</v>
      </c>
      <c r="F8" s="58" t="str">
        <f t="shared" si="1"/>
        <v>银收1</v>
      </c>
      <c r="G8" s="52" t="s">
        <v>188</v>
      </c>
      <c r="H8" s="52" t="s">
        <v>189</v>
      </c>
      <c r="I8" s="53">
        <v>50</v>
      </c>
      <c r="J8" s="52" t="s">
        <v>166</v>
      </c>
      <c r="K8" s="53">
        <f t="shared" si="0"/>
        <v>50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pans="1:256">
      <c r="A9" s="51"/>
      <c r="B9" s="52"/>
      <c r="C9" s="52">
        <v>3</v>
      </c>
      <c r="D9" s="52" t="s">
        <v>178</v>
      </c>
      <c r="E9" s="58">
        <f>COUNTIF($D$4:D9,D9)</f>
        <v>2</v>
      </c>
      <c r="F9" s="58" t="str">
        <f t="shared" si="1"/>
        <v>转2</v>
      </c>
      <c r="G9" s="52" t="s">
        <v>190</v>
      </c>
      <c r="H9" s="52" t="s">
        <v>191</v>
      </c>
      <c r="I9" s="53">
        <v>3050</v>
      </c>
      <c r="J9" s="52" t="s">
        <v>25</v>
      </c>
      <c r="K9" s="53">
        <f t="shared" si="0"/>
        <v>3050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</row>
    <row r="10" spans="1:256">
      <c r="A10" s="51"/>
      <c r="B10" s="52"/>
      <c r="C10" s="52">
        <v>4</v>
      </c>
      <c r="D10" s="52" t="s">
        <v>185</v>
      </c>
      <c r="E10" s="58">
        <f>COUNTIF($D$4:D10,D10)</f>
        <v>2</v>
      </c>
      <c r="F10" s="58" t="str">
        <f t="shared" si="1"/>
        <v>银付2</v>
      </c>
      <c r="G10" s="52" t="s">
        <v>192</v>
      </c>
      <c r="H10" s="52" t="s">
        <v>79</v>
      </c>
      <c r="I10" s="53">
        <v>2500</v>
      </c>
      <c r="J10" s="52" t="s">
        <v>2</v>
      </c>
      <c r="K10" s="53">
        <f t="shared" si="0"/>
        <v>2500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</row>
    <row r="11" spans="1:256">
      <c r="A11" s="51"/>
      <c r="B11" s="52"/>
      <c r="C11" s="52">
        <v>4</v>
      </c>
      <c r="D11" s="52" t="s">
        <v>187</v>
      </c>
      <c r="E11" s="58">
        <f>COUNTIF($D$4:D11,D11)</f>
        <v>2</v>
      </c>
      <c r="F11" s="58" t="str">
        <f t="shared" si="1"/>
        <v>银收2</v>
      </c>
      <c r="G11" s="52" t="s">
        <v>193</v>
      </c>
      <c r="H11" s="52" t="s">
        <v>2</v>
      </c>
      <c r="I11" s="53">
        <v>15000</v>
      </c>
      <c r="J11" s="52" t="s">
        <v>122</v>
      </c>
      <c r="K11" s="53">
        <f t="shared" si="0"/>
        <v>15000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</row>
    <row r="12" spans="1:256">
      <c r="A12" s="51"/>
      <c r="B12" s="52"/>
      <c r="C12" s="52">
        <v>4</v>
      </c>
      <c r="D12" s="52" t="s">
        <v>178</v>
      </c>
      <c r="E12" s="58">
        <f>COUNTIF($D$4:D12,D12)</f>
        <v>3</v>
      </c>
      <c r="F12" s="58" t="str">
        <f t="shared" si="1"/>
        <v>转3</v>
      </c>
      <c r="G12" s="52" t="s">
        <v>194</v>
      </c>
      <c r="H12" s="52" t="s">
        <v>25</v>
      </c>
      <c r="I12" s="53">
        <v>7400</v>
      </c>
      <c r="J12" s="52" t="s">
        <v>79</v>
      </c>
      <c r="K12" s="53">
        <f t="shared" si="0"/>
        <v>7400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</row>
    <row r="13" spans="1:256">
      <c r="A13" s="51"/>
      <c r="B13" s="52"/>
      <c r="C13" s="52">
        <v>5</v>
      </c>
      <c r="D13" s="52" t="s">
        <v>185</v>
      </c>
      <c r="E13" s="58">
        <f>COUNTIF($D$4:D13,D13)</f>
        <v>3</v>
      </c>
      <c r="F13" s="58" t="str">
        <f t="shared" si="1"/>
        <v>银付3</v>
      </c>
      <c r="G13" s="52" t="s">
        <v>195</v>
      </c>
      <c r="H13" s="52" t="s">
        <v>79</v>
      </c>
      <c r="I13" s="53">
        <v>20000</v>
      </c>
      <c r="J13" s="52" t="s">
        <v>2</v>
      </c>
      <c r="K13" s="53">
        <f t="shared" si="0"/>
        <v>20000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>
      <c r="A14" s="51"/>
      <c r="B14" s="52"/>
      <c r="C14" s="52">
        <v>5</v>
      </c>
      <c r="D14" s="52" t="s">
        <v>178</v>
      </c>
      <c r="E14" s="58">
        <f>COUNTIF($D$4:D14,D14)</f>
        <v>4</v>
      </c>
      <c r="F14" s="58" t="str">
        <f t="shared" si="1"/>
        <v>转4</v>
      </c>
      <c r="G14" s="52" t="s">
        <v>196</v>
      </c>
      <c r="H14" s="52" t="s">
        <v>191</v>
      </c>
      <c r="I14" s="53">
        <v>7400</v>
      </c>
      <c r="J14" s="52" t="s">
        <v>25</v>
      </c>
      <c r="K14" s="53">
        <f t="shared" si="0"/>
        <v>7400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</row>
    <row r="15" spans="1:256">
      <c r="A15" s="51"/>
      <c r="B15" s="52"/>
      <c r="C15" s="52">
        <v>5</v>
      </c>
      <c r="D15" s="52" t="s">
        <v>178</v>
      </c>
      <c r="E15" s="58">
        <f>COUNTIF($D$4:D15,D15)</f>
        <v>5</v>
      </c>
      <c r="F15" s="58" t="str">
        <f t="shared" si="1"/>
        <v>转5</v>
      </c>
      <c r="G15" s="52" t="s">
        <v>197</v>
      </c>
      <c r="H15" s="52" t="s">
        <v>12</v>
      </c>
      <c r="I15" s="53">
        <v>4500</v>
      </c>
      <c r="J15" s="52" t="s">
        <v>11</v>
      </c>
      <c r="K15" s="53">
        <f t="shared" si="0"/>
        <v>4500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</row>
    <row r="16" spans="1:256">
      <c r="A16" s="51"/>
      <c r="B16" s="52"/>
      <c r="C16" s="52">
        <v>6</v>
      </c>
      <c r="D16" s="52" t="s">
        <v>178</v>
      </c>
      <c r="E16" s="58">
        <f>COUNTIF($D$4:D16,D16)</f>
        <v>6</v>
      </c>
      <c r="F16" s="58" t="str">
        <f t="shared" si="1"/>
        <v>转6</v>
      </c>
      <c r="G16" s="52" t="s">
        <v>223</v>
      </c>
      <c r="H16" s="52" t="s">
        <v>224</v>
      </c>
      <c r="I16" s="53">
        <v>3500</v>
      </c>
      <c r="J16" s="52" t="s">
        <v>148</v>
      </c>
      <c r="K16" s="53">
        <f t="shared" ref="K16:K32" si="2">I16</f>
        <v>3500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>
      <c r="A17" s="51"/>
      <c r="B17" s="52"/>
      <c r="C17" s="52">
        <v>6</v>
      </c>
      <c r="D17" s="52" t="s">
        <v>183</v>
      </c>
      <c r="E17" s="58">
        <f>COUNTIF($D$4:D17,D17)</f>
        <v>2</v>
      </c>
      <c r="F17" s="58" t="str">
        <f t="shared" si="1"/>
        <v>现付2</v>
      </c>
      <c r="G17" s="52" t="s">
        <v>205</v>
      </c>
      <c r="H17" s="52" t="s">
        <v>2</v>
      </c>
      <c r="I17" s="53">
        <v>600</v>
      </c>
      <c r="J17" s="52" t="s">
        <v>166</v>
      </c>
      <c r="K17" s="53">
        <f t="shared" si="2"/>
        <v>600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</row>
    <row r="18" spans="1:256">
      <c r="A18" s="51"/>
      <c r="B18" s="52"/>
      <c r="C18" s="52">
        <v>6</v>
      </c>
      <c r="D18" s="52" t="s">
        <v>185</v>
      </c>
      <c r="E18" s="58">
        <f>COUNTIF($D$4:D18,D18)</f>
        <v>4</v>
      </c>
      <c r="F18" s="58" t="str">
        <f t="shared" ref="F18:F62" si="3">D18&amp;E18</f>
        <v>银付4</v>
      </c>
      <c r="G18" s="52" t="s">
        <v>225</v>
      </c>
      <c r="H18" s="52" t="s">
        <v>226</v>
      </c>
      <c r="I18" s="53">
        <v>10000</v>
      </c>
      <c r="J18" s="52" t="s">
        <v>227</v>
      </c>
      <c r="K18" s="53">
        <f t="shared" si="2"/>
        <v>10000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</row>
    <row r="19" spans="1:256">
      <c r="A19" s="51"/>
      <c r="B19" s="52"/>
      <c r="C19" s="52">
        <v>6</v>
      </c>
      <c r="D19" s="52" t="s">
        <v>185</v>
      </c>
      <c r="E19" s="58">
        <f>COUNTIF($D$4:D19,D19)</f>
        <v>5</v>
      </c>
      <c r="F19" s="58" t="str">
        <f t="shared" si="3"/>
        <v>银付5</v>
      </c>
      <c r="G19" s="52" t="s">
        <v>228</v>
      </c>
      <c r="H19" s="52" t="s">
        <v>229</v>
      </c>
      <c r="I19" s="53">
        <v>3400</v>
      </c>
      <c r="J19" s="52" t="s">
        <v>227</v>
      </c>
      <c r="K19" s="53">
        <f t="shared" si="2"/>
        <v>3400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</row>
    <row r="20" spans="1:256">
      <c r="A20" s="51"/>
      <c r="B20" s="52"/>
      <c r="C20" s="52">
        <v>7</v>
      </c>
      <c r="D20" s="52" t="s">
        <v>181</v>
      </c>
      <c r="E20" s="58">
        <f>COUNTIF($D$4:D20,D20)</f>
        <v>2</v>
      </c>
      <c r="F20" s="58" t="str">
        <f t="shared" si="3"/>
        <v>现收2</v>
      </c>
      <c r="G20" s="52" t="s">
        <v>230</v>
      </c>
      <c r="H20" s="52" t="s">
        <v>166</v>
      </c>
      <c r="I20" s="53">
        <v>500</v>
      </c>
      <c r="J20" s="52" t="s">
        <v>133</v>
      </c>
      <c r="K20" s="53">
        <f t="shared" si="2"/>
        <v>500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</row>
    <row r="21" spans="1:256">
      <c r="A21" s="51"/>
      <c r="B21" s="52"/>
      <c r="C21" s="52">
        <v>7</v>
      </c>
      <c r="D21" s="52" t="s">
        <v>183</v>
      </c>
      <c r="E21" s="58">
        <f>COUNTIF($D$4:D21,D21)</f>
        <v>3</v>
      </c>
      <c r="F21" s="58" t="str">
        <f t="shared" si="3"/>
        <v>现付3</v>
      </c>
      <c r="G21" s="52" t="s">
        <v>231</v>
      </c>
      <c r="H21" s="52" t="s">
        <v>210</v>
      </c>
      <c r="I21" s="53">
        <v>1200</v>
      </c>
      <c r="J21" s="52" t="s">
        <v>217</v>
      </c>
      <c r="K21" s="53">
        <f t="shared" si="2"/>
        <v>1200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</row>
    <row r="22" spans="1:256">
      <c r="A22" s="51"/>
      <c r="B22" s="52"/>
      <c r="C22" s="52">
        <v>7</v>
      </c>
      <c r="D22" s="52" t="s">
        <v>183</v>
      </c>
      <c r="E22" s="58">
        <f>COUNTIF($D$4:D22,D22)</f>
        <v>4</v>
      </c>
      <c r="F22" s="58" t="str">
        <f t="shared" si="3"/>
        <v>现付4</v>
      </c>
      <c r="G22" s="52" t="s">
        <v>232</v>
      </c>
      <c r="H22" s="52" t="s">
        <v>233</v>
      </c>
      <c r="I22" s="53">
        <v>600</v>
      </c>
      <c r="J22" s="52" t="s">
        <v>217</v>
      </c>
      <c r="K22" s="53">
        <f t="shared" si="2"/>
        <v>600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</row>
    <row r="23" spans="1:256">
      <c r="A23" s="51"/>
      <c r="B23" s="52"/>
      <c r="C23" s="52">
        <v>8</v>
      </c>
      <c r="D23" s="73" t="s">
        <v>178</v>
      </c>
      <c r="E23" s="58">
        <f>COUNTIF($D$4:D23,D23)</f>
        <v>7</v>
      </c>
      <c r="F23" s="58" t="str">
        <f t="shared" si="3"/>
        <v>转7</v>
      </c>
      <c r="G23" s="52" t="s">
        <v>249</v>
      </c>
      <c r="H23" s="52" t="s">
        <v>234</v>
      </c>
      <c r="I23" s="53">
        <v>28000</v>
      </c>
      <c r="J23" s="52" t="s">
        <v>200</v>
      </c>
      <c r="K23" s="53">
        <f t="shared" si="2"/>
        <v>28000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</row>
    <row r="24" spans="1:256">
      <c r="A24" s="51"/>
      <c r="B24" s="52"/>
      <c r="C24" s="52">
        <v>8</v>
      </c>
      <c r="D24" s="73"/>
      <c r="E24" s="58">
        <f>COUNTIF($D$4:D24,D24)</f>
        <v>0</v>
      </c>
      <c r="F24" s="58" t="str">
        <f t="shared" si="3"/>
        <v>0</v>
      </c>
      <c r="G24" s="52"/>
      <c r="H24" s="52" t="s">
        <v>235</v>
      </c>
      <c r="I24" s="53">
        <v>1900</v>
      </c>
      <c r="J24" s="52" t="s">
        <v>200</v>
      </c>
      <c r="K24" s="53">
        <f t="shared" si="2"/>
        <v>1900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</row>
    <row r="25" spans="1:256">
      <c r="A25" s="51"/>
      <c r="B25" s="52"/>
      <c r="C25" s="52">
        <v>9</v>
      </c>
      <c r="D25" s="73"/>
      <c r="E25" s="58">
        <f>COUNTIF($D$4:D25,D25)</f>
        <v>0</v>
      </c>
      <c r="F25" s="58" t="str">
        <f t="shared" si="3"/>
        <v>0</v>
      </c>
      <c r="G25" s="52"/>
      <c r="H25" s="52" t="s">
        <v>236</v>
      </c>
      <c r="I25" s="53">
        <v>850</v>
      </c>
      <c r="J25" s="52" t="s">
        <v>237</v>
      </c>
      <c r="K25" s="53">
        <f t="shared" si="2"/>
        <v>850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</row>
    <row r="26" spans="1:256">
      <c r="A26" s="51"/>
      <c r="B26" s="52"/>
      <c r="C26" s="52">
        <v>9</v>
      </c>
      <c r="D26" s="73" t="s">
        <v>178</v>
      </c>
      <c r="E26" s="58">
        <f>COUNTIF($D$4:D26,D26)</f>
        <v>8</v>
      </c>
      <c r="F26" s="58" t="str">
        <f t="shared" si="3"/>
        <v>转8</v>
      </c>
      <c r="G26" s="52" t="s">
        <v>238</v>
      </c>
      <c r="H26" s="52" t="s">
        <v>239</v>
      </c>
      <c r="I26" s="53">
        <v>12000</v>
      </c>
      <c r="J26" s="52" t="s">
        <v>240</v>
      </c>
      <c r="K26" s="53">
        <f t="shared" si="2"/>
        <v>12000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</row>
    <row r="27" spans="1:256">
      <c r="A27" s="51"/>
      <c r="B27" s="52"/>
      <c r="C27" s="52">
        <v>10</v>
      </c>
      <c r="D27" s="73"/>
      <c r="E27" s="58">
        <f>COUNTIF($D$4:D27,D27)</f>
        <v>0</v>
      </c>
      <c r="F27" s="58" t="str">
        <f t="shared" si="3"/>
        <v>0</v>
      </c>
      <c r="G27" s="52"/>
      <c r="H27" s="52" t="s">
        <v>241</v>
      </c>
      <c r="I27" s="53">
        <v>3000</v>
      </c>
      <c r="J27" s="52" t="s">
        <v>240</v>
      </c>
      <c r="K27" s="53">
        <f t="shared" si="2"/>
        <v>3000</v>
      </c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</row>
    <row r="28" spans="1:256">
      <c r="A28" s="51"/>
      <c r="B28" s="52"/>
      <c r="C28" s="52">
        <v>10</v>
      </c>
      <c r="D28" s="73"/>
      <c r="E28" s="58">
        <f>COUNTIF($D$4:D28,D28)</f>
        <v>0</v>
      </c>
      <c r="F28" s="58" t="str">
        <f t="shared" si="3"/>
        <v>0</v>
      </c>
      <c r="G28" s="52"/>
      <c r="H28" s="52" t="s">
        <v>236</v>
      </c>
      <c r="I28" s="53">
        <v>5000</v>
      </c>
      <c r="J28" s="52" t="s">
        <v>240</v>
      </c>
      <c r="K28" s="53">
        <f t="shared" si="2"/>
        <v>5000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</row>
    <row r="29" spans="1:256">
      <c r="A29" s="51"/>
      <c r="B29" s="52"/>
      <c r="C29" s="52">
        <v>10</v>
      </c>
      <c r="D29" s="73" t="s">
        <v>178</v>
      </c>
      <c r="E29" s="58">
        <f>COUNTIF($D$4:D29,D29)</f>
        <v>9</v>
      </c>
      <c r="F29" s="58" t="str">
        <f t="shared" si="3"/>
        <v>转9</v>
      </c>
      <c r="G29" s="52" t="s">
        <v>242</v>
      </c>
      <c r="H29" s="52" t="s">
        <v>239</v>
      </c>
      <c r="I29" s="53">
        <v>1680</v>
      </c>
      <c r="J29" s="52" t="s">
        <v>243</v>
      </c>
      <c r="K29" s="53">
        <f t="shared" si="2"/>
        <v>1680</v>
      </c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</row>
    <row r="30" spans="1:256">
      <c r="A30" s="51"/>
      <c r="B30" s="52"/>
      <c r="C30" s="52">
        <v>10</v>
      </c>
      <c r="D30" s="73"/>
      <c r="E30" s="58">
        <f>COUNTIF($D$4:D30,D30)</f>
        <v>0</v>
      </c>
      <c r="F30" s="58" t="str">
        <f t="shared" si="3"/>
        <v>0</v>
      </c>
      <c r="G30" s="52"/>
      <c r="H30" s="52" t="s">
        <v>241</v>
      </c>
      <c r="I30" s="53">
        <v>420</v>
      </c>
      <c r="J30" s="52" t="s">
        <v>243</v>
      </c>
      <c r="K30" s="53">
        <f t="shared" si="2"/>
        <v>420</v>
      </c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</row>
    <row r="31" spans="1:256">
      <c r="A31" s="51"/>
      <c r="B31" s="52"/>
      <c r="C31" s="52">
        <v>10</v>
      </c>
      <c r="D31" s="73"/>
      <c r="E31" s="58">
        <f>COUNTIF($D$4:D31,D31)</f>
        <v>0</v>
      </c>
      <c r="F31" s="58" t="str">
        <f t="shared" si="3"/>
        <v>0</v>
      </c>
      <c r="G31" s="52"/>
      <c r="H31" s="52" t="s">
        <v>236</v>
      </c>
      <c r="I31" s="53">
        <v>700</v>
      </c>
      <c r="J31" s="52" t="s">
        <v>243</v>
      </c>
      <c r="K31" s="53">
        <f t="shared" si="2"/>
        <v>700</v>
      </c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</row>
    <row r="32" spans="1:256">
      <c r="A32" s="51"/>
      <c r="B32" s="52"/>
      <c r="C32" s="52">
        <v>11</v>
      </c>
      <c r="D32" s="54" t="s">
        <v>185</v>
      </c>
      <c r="E32" s="58">
        <f>COUNTIF($D$4:D32,D32)</f>
        <v>6</v>
      </c>
      <c r="F32" s="58" t="str">
        <f t="shared" si="3"/>
        <v>银付6</v>
      </c>
      <c r="G32" s="52" t="s">
        <v>244</v>
      </c>
      <c r="H32" s="52" t="s">
        <v>245</v>
      </c>
      <c r="I32" s="53">
        <v>600</v>
      </c>
      <c r="J32" s="52" t="s">
        <v>246</v>
      </c>
      <c r="K32" s="53">
        <f t="shared" si="2"/>
        <v>600</v>
      </c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</row>
    <row r="33" spans="1:256">
      <c r="A33" s="51"/>
      <c r="B33" s="52"/>
      <c r="C33" s="52">
        <v>11</v>
      </c>
      <c r="D33" s="52" t="s">
        <v>185</v>
      </c>
      <c r="E33" s="58">
        <f>COUNTIF($D$4:D33,D33)</f>
        <v>7</v>
      </c>
      <c r="F33" s="58" t="str">
        <f t="shared" si="3"/>
        <v>银付7</v>
      </c>
      <c r="G33" s="52" t="s">
        <v>208</v>
      </c>
      <c r="H33" s="52" t="s">
        <v>167</v>
      </c>
      <c r="I33" s="53">
        <v>900</v>
      </c>
      <c r="J33" s="52" t="s">
        <v>2</v>
      </c>
      <c r="K33" s="53">
        <f t="shared" si="0"/>
        <v>900</v>
      </c>
      <c r="L33" s="51" t="str">
        <f t="shared" ref="L33:L62" si="4">IF(I33=K33,"","借贷不平！")</f>
        <v/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</row>
    <row r="34" spans="1:256">
      <c r="A34" s="51"/>
      <c r="B34" s="52"/>
      <c r="C34" s="52">
        <v>12</v>
      </c>
      <c r="D34" s="52" t="s">
        <v>183</v>
      </c>
      <c r="E34" s="58">
        <f>COUNTIF($D$4:D34,D34)</f>
        <v>5</v>
      </c>
      <c r="F34" s="58" t="str">
        <f t="shared" si="3"/>
        <v>现付5</v>
      </c>
      <c r="G34" s="52" t="s">
        <v>207</v>
      </c>
      <c r="H34" s="52" t="s">
        <v>25</v>
      </c>
      <c r="I34" s="53">
        <v>100</v>
      </c>
      <c r="J34" s="52" t="s">
        <v>166</v>
      </c>
      <c r="K34" s="53">
        <f t="shared" si="0"/>
        <v>100</v>
      </c>
      <c r="L34" s="51" t="str">
        <f t="shared" si="4"/>
        <v/>
      </c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</row>
    <row r="35" spans="1:256">
      <c r="A35" s="51"/>
      <c r="B35" s="52"/>
      <c r="C35" s="52">
        <v>12</v>
      </c>
      <c r="D35" s="52" t="s">
        <v>178</v>
      </c>
      <c r="E35" s="58">
        <f>COUNTIF($D$4:D35,D35)</f>
        <v>10</v>
      </c>
      <c r="F35" s="58" t="str">
        <f t="shared" si="3"/>
        <v>转10</v>
      </c>
      <c r="G35" s="52" t="s">
        <v>199</v>
      </c>
      <c r="H35" s="52" t="s">
        <v>200</v>
      </c>
      <c r="I35" s="53">
        <v>5100</v>
      </c>
      <c r="J35" s="52" t="s">
        <v>25</v>
      </c>
      <c r="K35" s="53">
        <f t="shared" si="0"/>
        <v>5100</v>
      </c>
      <c r="L35" s="51" t="str">
        <f t="shared" si="4"/>
        <v/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</row>
    <row r="36" spans="1:256">
      <c r="A36" s="51"/>
      <c r="B36" s="52"/>
      <c r="C36" s="52">
        <v>12</v>
      </c>
      <c r="D36" s="52" t="s">
        <v>178</v>
      </c>
      <c r="E36" s="58">
        <f>COUNTIF($D$4:D36,D36)</f>
        <v>11</v>
      </c>
      <c r="F36" s="58" t="str">
        <f t="shared" si="3"/>
        <v>转11</v>
      </c>
      <c r="G36" s="52" t="s">
        <v>209</v>
      </c>
      <c r="H36" s="52" t="s">
        <v>12</v>
      </c>
      <c r="I36" s="53">
        <v>15000</v>
      </c>
      <c r="J36" s="52" t="s">
        <v>122</v>
      </c>
      <c r="K36" s="53">
        <f t="shared" si="0"/>
        <v>15000</v>
      </c>
      <c r="L36" s="51" t="str">
        <f t="shared" si="4"/>
        <v/>
      </c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</row>
    <row r="37" spans="1:256">
      <c r="A37" s="51"/>
      <c r="B37" s="52"/>
      <c r="C37" s="52">
        <v>13</v>
      </c>
      <c r="D37" s="52" t="s">
        <v>183</v>
      </c>
      <c r="E37" s="58">
        <f>COUNTIF($D$4:D37,D37)</f>
        <v>6</v>
      </c>
      <c r="F37" s="58" t="str">
        <f t="shared" si="3"/>
        <v>现付6</v>
      </c>
      <c r="G37" s="52" t="s">
        <v>212</v>
      </c>
      <c r="H37" s="52" t="s">
        <v>144</v>
      </c>
      <c r="I37" s="53">
        <v>50</v>
      </c>
      <c r="J37" s="52" t="s">
        <v>166</v>
      </c>
      <c r="K37" s="53">
        <f t="shared" ref="K37:K48" si="5">I37</f>
        <v>50</v>
      </c>
      <c r="L37" s="51" t="str">
        <f t="shared" si="4"/>
        <v/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</row>
    <row r="38" spans="1:256">
      <c r="A38" s="51"/>
      <c r="B38" s="52"/>
      <c r="C38" s="52">
        <v>13</v>
      </c>
      <c r="D38" s="52" t="s">
        <v>185</v>
      </c>
      <c r="E38" s="58">
        <f>COUNTIF($D$4:D38,D38)</f>
        <v>8</v>
      </c>
      <c r="F38" s="58" t="str">
        <f t="shared" si="3"/>
        <v>银付8</v>
      </c>
      <c r="G38" s="52" t="s">
        <v>208</v>
      </c>
      <c r="H38" s="52" t="s">
        <v>167</v>
      </c>
      <c r="I38" s="53">
        <v>1800</v>
      </c>
      <c r="J38" s="52" t="s">
        <v>2</v>
      </c>
      <c r="K38" s="53">
        <f t="shared" si="5"/>
        <v>1800</v>
      </c>
      <c r="L38" s="51" t="str">
        <f t="shared" si="4"/>
        <v/>
      </c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</row>
    <row r="39" spans="1:256">
      <c r="A39" s="51"/>
      <c r="B39" s="52"/>
      <c r="C39" s="52">
        <v>14</v>
      </c>
      <c r="D39" s="52" t="s">
        <v>183</v>
      </c>
      <c r="E39" s="58">
        <f>COUNTIF($D$4:D39,D39)</f>
        <v>7</v>
      </c>
      <c r="F39" s="58" t="str">
        <f t="shared" si="3"/>
        <v>现付7</v>
      </c>
      <c r="G39" s="52" t="s">
        <v>207</v>
      </c>
      <c r="H39" s="52" t="s">
        <v>25</v>
      </c>
      <c r="I39" s="53">
        <v>700</v>
      </c>
      <c r="J39" s="52" t="s">
        <v>166</v>
      </c>
      <c r="K39" s="53">
        <f t="shared" si="5"/>
        <v>700</v>
      </c>
      <c r="L39" s="51" t="str">
        <f t="shared" si="4"/>
        <v/>
      </c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</row>
    <row r="40" spans="1:256">
      <c r="A40" s="51"/>
      <c r="B40" s="52"/>
      <c r="C40" s="52">
        <v>14</v>
      </c>
      <c r="D40" s="52" t="s">
        <v>178</v>
      </c>
      <c r="E40" s="58">
        <f>COUNTIF($D$4:D40,D40)</f>
        <v>12</v>
      </c>
      <c r="F40" s="58" t="str">
        <f t="shared" si="3"/>
        <v>转12</v>
      </c>
      <c r="G40" s="52" t="s">
        <v>199</v>
      </c>
      <c r="H40" s="52" t="s">
        <v>200</v>
      </c>
      <c r="I40" s="53">
        <v>15700</v>
      </c>
      <c r="J40" s="52" t="s">
        <v>25</v>
      </c>
      <c r="K40" s="53">
        <f t="shared" si="5"/>
        <v>15700</v>
      </c>
      <c r="L40" s="51" t="str">
        <f t="shared" si="4"/>
        <v/>
      </c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</row>
    <row r="41" spans="1:256">
      <c r="A41" s="51"/>
      <c r="B41" s="52"/>
      <c r="C41" s="52">
        <v>15</v>
      </c>
      <c r="D41" s="52" t="s">
        <v>181</v>
      </c>
      <c r="E41" s="58">
        <f>COUNTIF($D$4:D41,D41)</f>
        <v>3</v>
      </c>
      <c r="F41" s="58" t="str">
        <f t="shared" si="3"/>
        <v>现收3</v>
      </c>
      <c r="G41" s="52" t="s">
        <v>213</v>
      </c>
      <c r="H41" s="52" t="s">
        <v>166</v>
      </c>
      <c r="I41" s="53">
        <v>20000</v>
      </c>
      <c r="J41" s="52" t="s">
        <v>2</v>
      </c>
      <c r="K41" s="53">
        <f t="shared" si="5"/>
        <v>20000</v>
      </c>
      <c r="L41" s="51" t="str">
        <f t="shared" si="4"/>
        <v/>
      </c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</row>
    <row r="42" spans="1:256">
      <c r="A42" s="51"/>
      <c r="B42" s="52"/>
      <c r="C42" s="52">
        <v>15</v>
      </c>
      <c r="D42" s="52" t="s">
        <v>183</v>
      </c>
      <c r="E42" s="58">
        <f>COUNTIF($D$4:D42,D42)</f>
        <v>8</v>
      </c>
      <c r="F42" s="58" t="str">
        <f t="shared" si="3"/>
        <v>现付8</v>
      </c>
      <c r="G42" s="52" t="s">
        <v>214</v>
      </c>
      <c r="H42" s="52" t="s">
        <v>168</v>
      </c>
      <c r="I42" s="53">
        <v>20000</v>
      </c>
      <c r="J42" s="52" t="s">
        <v>166</v>
      </c>
      <c r="K42" s="53">
        <f t="shared" si="5"/>
        <v>20000</v>
      </c>
      <c r="L42" s="51" t="str">
        <f t="shared" si="4"/>
        <v/>
      </c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</row>
    <row r="43" spans="1:256">
      <c r="A43" s="51"/>
      <c r="B43" s="52"/>
      <c r="C43" s="52">
        <v>16</v>
      </c>
      <c r="D43" s="52" t="s">
        <v>178</v>
      </c>
      <c r="E43" s="58">
        <f>COUNTIF($D$4:D43,D43)</f>
        <v>13</v>
      </c>
      <c r="F43" s="58" t="str">
        <f t="shared" si="3"/>
        <v>转13</v>
      </c>
      <c r="G43" s="52" t="s">
        <v>215</v>
      </c>
      <c r="H43" s="52" t="s">
        <v>210</v>
      </c>
      <c r="I43" s="53">
        <v>480</v>
      </c>
      <c r="J43" s="52" t="s">
        <v>211</v>
      </c>
      <c r="K43" s="53">
        <f t="shared" si="5"/>
        <v>480</v>
      </c>
      <c r="L43" s="51" t="str">
        <f t="shared" si="4"/>
        <v/>
      </c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</row>
    <row r="44" spans="1:256">
      <c r="A44" s="51"/>
      <c r="B44" s="52"/>
      <c r="C44" s="52">
        <v>16</v>
      </c>
      <c r="D44" s="52" t="s">
        <v>181</v>
      </c>
      <c r="E44" s="58">
        <f>COUNTIF($D$4:D44,D44)</f>
        <v>4</v>
      </c>
      <c r="F44" s="58" t="str">
        <f t="shared" si="3"/>
        <v>现收4</v>
      </c>
      <c r="G44" s="52" t="s">
        <v>216</v>
      </c>
      <c r="H44" s="52" t="s">
        <v>217</v>
      </c>
      <c r="I44" s="53">
        <v>20</v>
      </c>
      <c r="J44" s="52" t="s">
        <v>211</v>
      </c>
      <c r="K44" s="53">
        <f t="shared" si="5"/>
        <v>20</v>
      </c>
      <c r="L44" s="51" t="str">
        <f t="shared" si="4"/>
        <v/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</row>
    <row r="45" spans="1:256">
      <c r="A45" s="51"/>
      <c r="B45" s="52"/>
      <c r="C45" s="52">
        <v>17</v>
      </c>
      <c r="D45" s="52" t="s">
        <v>178</v>
      </c>
      <c r="E45" s="58">
        <f>COUNTIF($D$4:D45,D45)</f>
        <v>14</v>
      </c>
      <c r="F45" s="58" t="str">
        <f t="shared" si="3"/>
        <v>转14</v>
      </c>
      <c r="G45" s="52" t="s">
        <v>218</v>
      </c>
      <c r="H45" s="52" t="s">
        <v>115</v>
      </c>
      <c r="I45" s="53">
        <v>1200</v>
      </c>
      <c r="J45" s="52" t="s">
        <v>191</v>
      </c>
      <c r="K45" s="53">
        <f t="shared" si="5"/>
        <v>1200</v>
      </c>
      <c r="L45" s="51" t="str">
        <f t="shared" si="4"/>
        <v/>
      </c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</row>
    <row r="46" spans="1:256">
      <c r="A46" s="51"/>
      <c r="B46" s="52"/>
      <c r="C46" s="52">
        <v>18</v>
      </c>
      <c r="D46" s="52" t="s">
        <v>178</v>
      </c>
      <c r="E46" s="58">
        <f>COUNTIF($D$4:D46,D46)</f>
        <v>15</v>
      </c>
      <c r="F46" s="58" t="str">
        <f t="shared" si="3"/>
        <v>转15</v>
      </c>
      <c r="G46" s="52" t="s">
        <v>219</v>
      </c>
      <c r="H46" s="52" t="s">
        <v>210</v>
      </c>
      <c r="I46" s="53">
        <v>370</v>
      </c>
      <c r="J46" s="52" t="s">
        <v>211</v>
      </c>
      <c r="K46" s="53">
        <f t="shared" si="5"/>
        <v>370</v>
      </c>
      <c r="L46" s="51" t="str">
        <f t="shared" si="4"/>
        <v/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</row>
    <row r="47" spans="1:256">
      <c r="A47" s="51"/>
      <c r="B47" s="52"/>
      <c r="C47" s="52">
        <v>18</v>
      </c>
      <c r="D47" s="52" t="s">
        <v>181</v>
      </c>
      <c r="E47" s="58">
        <f>COUNTIF($D$4:D47,D47)</f>
        <v>5</v>
      </c>
      <c r="F47" s="58" t="str">
        <f t="shared" si="3"/>
        <v>现收5</v>
      </c>
      <c r="G47" s="52" t="s">
        <v>216</v>
      </c>
      <c r="H47" s="52" t="s">
        <v>166</v>
      </c>
      <c r="I47" s="53">
        <v>30</v>
      </c>
      <c r="J47" s="52" t="s">
        <v>211</v>
      </c>
      <c r="K47" s="53">
        <f t="shared" si="5"/>
        <v>30</v>
      </c>
      <c r="L47" s="51" t="str">
        <f t="shared" si="4"/>
        <v/>
      </c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</row>
    <row r="48" spans="1:256">
      <c r="A48" s="51"/>
      <c r="B48" s="52"/>
      <c r="C48" s="52">
        <v>19</v>
      </c>
      <c r="D48" s="52" t="s">
        <v>178</v>
      </c>
      <c r="E48" s="58">
        <f>COUNTIF($D$4:D48,D48)</f>
        <v>16</v>
      </c>
      <c r="F48" s="58" t="str">
        <f t="shared" si="3"/>
        <v>转16</v>
      </c>
      <c r="G48" s="52" t="s">
        <v>220</v>
      </c>
      <c r="H48" s="52" t="s">
        <v>221</v>
      </c>
      <c r="I48" s="53">
        <v>10000</v>
      </c>
      <c r="J48" s="52" t="s">
        <v>222</v>
      </c>
      <c r="K48" s="53">
        <f t="shared" si="5"/>
        <v>10000</v>
      </c>
      <c r="L48" s="51" t="str">
        <f t="shared" si="4"/>
        <v/>
      </c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</row>
    <row r="49" spans="1:256">
      <c r="A49" s="51"/>
      <c r="B49" s="52"/>
      <c r="C49" s="52">
        <v>21</v>
      </c>
      <c r="D49" s="52" t="s">
        <v>187</v>
      </c>
      <c r="E49" s="58">
        <f>COUNTIF($D$4:D49,D49)</f>
        <v>3</v>
      </c>
      <c r="F49" s="58" t="str">
        <f t="shared" si="3"/>
        <v>银收3</v>
      </c>
      <c r="G49" s="52" t="s">
        <v>192</v>
      </c>
      <c r="H49" s="52" t="s">
        <v>79</v>
      </c>
      <c r="I49" s="53">
        <v>2500</v>
      </c>
      <c r="J49" s="52" t="s">
        <v>2</v>
      </c>
      <c r="K49" s="53">
        <f t="shared" ref="K49:K60" si="6">I49</f>
        <v>2500</v>
      </c>
      <c r="L49" s="51" t="str">
        <f t="shared" si="4"/>
        <v/>
      </c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</row>
    <row r="50" spans="1:256">
      <c r="A50" s="51"/>
      <c r="B50" s="52"/>
      <c r="C50" s="52">
        <v>21</v>
      </c>
      <c r="D50" s="52" t="s">
        <v>178</v>
      </c>
      <c r="E50" s="58">
        <f>COUNTIF($D$4:D50,D50)</f>
        <v>17</v>
      </c>
      <c r="F50" s="58" t="str">
        <f t="shared" si="3"/>
        <v>转17</v>
      </c>
      <c r="G50" s="52" t="s">
        <v>193</v>
      </c>
      <c r="H50" s="52" t="s">
        <v>2</v>
      </c>
      <c r="I50" s="53">
        <v>15000</v>
      </c>
      <c r="J50" s="52" t="s">
        <v>122</v>
      </c>
      <c r="K50" s="53">
        <f t="shared" si="6"/>
        <v>15000</v>
      </c>
      <c r="L50" s="51" t="str">
        <f t="shared" si="4"/>
        <v/>
      </c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</row>
    <row r="51" spans="1:256">
      <c r="A51" s="51"/>
      <c r="B51" s="52"/>
      <c r="C51" s="52">
        <v>22</v>
      </c>
      <c r="D51" s="52" t="s">
        <v>185</v>
      </c>
      <c r="E51" s="58">
        <f>COUNTIF($D$4:D51,D51)</f>
        <v>9</v>
      </c>
      <c r="F51" s="58" t="str">
        <f t="shared" si="3"/>
        <v>银付9</v>
      </c>
      <c r="G51" s="52" t="s">
        <v>195</v>
      </c>
      <c r="H51" s="52" t="s">
        <v>79</v>
      </c>
      <c r="I51" s="53">
        <v>20000</v>
      </c>
      <c r="J51" s="52" t="s">
        <v>2</v>
      </c>
      <c r="K51" s="53">
        <f t="shared" si="6"/>
        <v>20000</v>
      </c>
      <c r="L51" s="51" t="str">
        <f t="shared" si="4"/>
        <v/>
      </c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</row>
    <row r="52" spans="1:256">
      <c r="A52" s="51"/>
      <c r="B52" s="52"/>
      <c r="C52" s="52">
        <v>23</v>
      </c>
      <c r="D52" s="52" t="s">
        <v>183</v>
      </c>
      <c r="E52" s="58">
        <f>COUNTIF($D$4:D52,D52)</f>
        <v>9</v>
      </c>
      <c r="F52" s="58" t="str">
        <f t="shared" si="3"/>
        <v>现付9</v>
      </c>
      <c r="G52" s="52" t="s">
        <v>196</v>
      </c>
      <c r="H52" s="52" t="s">
        <v>191</v>
      </c>
      <c r="I52" s="53">
        <v>7400</v>
      </c>
      <c r="J52" s="52" t="s">
        <v>25</v>
      </c>
      <c r="K52" s="53">
        <f t="shared" si="6"/>
        <v>7400</v>
      </c>
      <c r="L52" s="51" t="str">
        <f t="shared" si="4"/>
        <v/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</row>
    <row r="53" spans="1:256">
      <c r="A53" s="51"/>
      <c r="B53" s="52"/>
      <c r="C53" s="52">
        <v>24</v>
      </c>
      <c r="D53" s="52" t="s">
        <v>181</v>
      </c>
      <c r="E53" s="58">
        <f>COUNTIF($D$4:D53,D53)</f>
        <v>6</v>
      </c>
      <c r="F53" s="58" t="str">
        <f t="shared" si="3"/>
        <v>现收6</v>
      </c>
      <c r="G53" s="52" t="s">
        <v>197</v>
      </c>
      <c r="H53" s="52" t="s">
        <v>12</v>
      </c>
      <c r="I53" s="53">
        <v>4500</v>
      </c>
      <c r="J53" s="52" t="s">
        <v>11</v>
      </c>
      <c r="K53" s="53">
        <f t="shared" si="6"/>
        <v>4500</v>
      </c>
      <c r="L53" s="51" t="str">
        <f t="shared" si="4"/>
        <v/>
      </c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</row>
    <row r="54" spans="1:256">
      <c r="A54" s="51"/>
      <c r="B54" s="52"/>
      <c r="C54" s="52">
        <v>24</v>
      </c>
      <c r="D54" s="52" t="s">
        <v>178</v>
      </c>
      <c r="E54" s="58">
        <f>COUNTIF($D$4:D54,D54)</f>
        <v>18</v>
      </c>
      <c r="F54" s="58" t="str">
        <f t="shared" si="3"/>
        <v>转18</v>
      </c>
      <c r="G54" s="52" t="s">
        <v>198</v>
      </c>
      <c r="H54" s="52" t="s">
        <v>25</v>
      </c>
      <c r="I54" s="53">
        <v>7500</v>
      </c>
      <c r="J54" s="52" t="s">
        <v>11</v>
      </c>
      <c r="K54" s="53">
        <f t="shared" si="6"/>
        <v>7500</v>
      </c>
      <c r="L54" s="51" t="str">
        <f t="shared" si="4"/>
        <v/>
      </c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</row>
    <row r="55" spans="1:256">
      <c r="A55" s="51"/>
      <c r="B55" s="52"/>
      <c r="C55" s="52">
        <v>25</v>
      </c>
      <c r="D55" s="52" t="s">
        <v>183</v>
      </c>
      <c r="E55" s="58">
        <f>COUNTIF($D$4:D55,D55)</f>
        <v>10</v>
      </c>
      <c r="F55" s="58" t="str">
        <f t="shared" si="3"/>
        <v>现付10</v>
      </c>
      <c r="G55" s="52" t="s">
        <v>201</v>
      </c>
      <c r="H55" s="52" t="s">
        <v>12</v>
      </c>
      <c r="I55" s="53">
        <v>16000</v>
      </c>
      <c r="J55" s="52" t="s">
        <v>122</v>
      </c>
      <c r="K55" s="53">
        <f t="shared" si="6"/>
        <v>16000</v>
      </c>
      <c r="L55" s="51" t="str">
        <f t="shared" si="4"/>
        <v/>
      </c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</row>
    <row r="56" spans="1:256">
      <c r="A56" s="51"/>
      <c r="B56" s="52"/>
      <c r="C56" s="52">
        <v>26</v>
      </c>
      <c r="D56" s="52" t="s">
        <v>185</v>
      </c>
      <c r="E56" s="58">
        <f>COUNTIF($D$4:D56,D56)</f>
        <v>10</v>
      </c>
      <c r="F56" s="58" t="str">
        <f t="shared" si="3"/>
        <v>银付10</v>
      </c>
      <c r="G56" s="52" t="s">
        <v>202</v>
      </c>
      <c r="H56" s="52" t="s">
        <v>18</v>
      </c>
      <c r="I56" s="53">
        <v>500</v>
      </c>
      <c r="J56" s="52" t="s">
        <v>166</v>
      </c>
      <c r="K56" s="53">
        <f t="shared" si="6"/>
        <v>500</v>
      </c>
      <c r="L56" s="51" t="str">
        <f t="shared" si="4"/>
        <v/>
      </c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</row>
    <row r="57" spans="1:256">
      <c r="A57" s="51"/>
      <c r="B57" s="52"/>
      <c r="C57" s="52">
        <v>26</v>
      </c>
      <c r="D57" s="52" t="s">
        <v>185</v>
      </c>
      <c r="E57" s="58">
        <f>COUNTIF($D$4:D57,D57)</f>
        <v>11</v>
      </c>
      <c r="F57" s="58" t="str">
        <f t="shared" si="3"/>
        <v>银付11</v>
      </c>
      <c r="G57" s="52" t="s">
        <v>203</v>
      </c>
      <c r="H57" s="52" t="s">
        <v>166</v>
      </c>
      <c r="I57" s="53">
        <v>2500</v>
      </c>
      <c r="J57" s="52" t="s">
        <v>122</v>
      </c>
      <c r="K57" s="53">
        <f t="shared" si="6"/>
        <v>2500</v>
      </c>
      <c r="L57" s="51" t="str">
        <f t="shared" si="4"/>
        <v/>
      </c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</row>
    <row r="58" spans="1:256">
      <c r="A58" s="51"/>
      <c r="B58" s="52"/>
      <c r="C58" s="52">
        <v>27</v>
      </c>
      <c r="D58" s="52" t="s">
        <v>181</v>
      </c>
      <c r="E58" s="58">
        <f>COUNTIF($D$4:D58,D58)</f>
        <v>7</v>
      </c>
      <c r="F58" s="58" t="str">
        <f t="shared" si="3"/>
        <v>现收7</v>
      </c>
      <c r="G58" s="52" t="s">
        <v>204</v>
      </c>
      <c r="H58" s="52" t="s">
        <v>12</v>
      </c>
      <c r="I58" s="53">
        <v>20000</v>
      </c>
      <c r="J58" s="52" t="s">
        <v>122</v>
      </c>
      <c r="K58" s="53">
        <f t="shared" si="6"/>
        <v>20000</v>
      </c>
      <c r="L58" s="51" t="str">
        <f t="shared" si="4"/>
        <v/>
      </c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</row>
    <row r="59" spans="1:256">
      <c r="A59" s="51"/>
      <c r="B59" s="52"/>
      <c r="C59" s="52">
        <v>28</v>
      </c>
      <c r="D59" s="52" t="s">
        <v>183</v>
      </c>
      <c r="E59" s="58">
        <f>COUNTIF($D$4:D59,D59)</f>
        <v>11</v>
      </c>
      <c r="F59" s="58" t="str">
        <f t="shared" si="3"/>
        <v>现付11</v>
      </c>
      <c r="G59" s="52" t="s">
        <v>205</v>
      </c>
      <c r="H59" s="52" t="s">
        <v>2</v>
      </c>
      <c r="I59" s="53">
        <v>1500</v>
      </c>
      <c r="J59" s="52" t="s">
        <v>166</v>
      </c>
      <c r="K59" s="53">
        <f t="shared" si="6"/>
        <v>1500</v>
      </c>
      <c r="L59" s="51" t="str">
        <f t="shared" si="4"/>
        <v/>
      </c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</row>
    <row r="60" spans="1:256">
      <c r="A60" s="51"/>
      <c r="B60" s="52"/>
      <c r="C60" s="52">
        <v>29</v>
      </c>
      <c r="D60" s="52" t="s">
        <v>183</v>
      </c>
      <c r="E60" s="58">
        <f>COUNTIF($D$4:D60,D60)</f>
        <v>12</v>
      </c>
      <c r="F60" s="58" t="str">
        <f t="shared" si="3"/>
        <v>现付12</v>
      </c>
      <c r="G60" s="52" t="s">
        <v>206</v>
      </c>
      <c r="H60" s="52" t="s">
        <v>2</v>
      </c>
      <c r="I60" s="53">
        <v>3000</v>
      </c>
      <c r="J60" s="52" t="s">
        <v>12</v>
      </c>
      <c r="K60" s="53">
        <f t="shared" si="6"/>
        <v>3000</v>
      </c>
      <c r="L60" s="51" t="str">
        <f t="shared" si="4"/>
        <v/>
      </c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</row>
    <row r="61" spans="1:256">
      <c r="A61" s="51"/>
      <c r="B61" s="52"/>
      <c r="C61" s="52">
        <v>31</v>
      </c>
      <c r="D61" s="54" t="s">
        <v>185</v>
      </c>
      <c r="E61" s="58">
        <f>COUNTIF($D$4:D61,D61)</f>
        <v>12</v>
      </c>
      <c r="F61" s="58" t="str">
        <f t="shared" si="3"/>
        <v>银付12</v>
      </c>
      <c r="G61" s="52" t="s">
        <v>244</v>
      </c>
      <c r="H61" s="52" t="s">
        <v>245</v>
      </c>
      <c r="I61" s="53">
        <v>600</v>
      </c>
      <c r="J61" s="52" t="s">
        <v>246</v>
      </c>
      <c r="K61" s="53">
        <f>I61</f>
        <v>600</v>
      </c>
      <c r="L61" s="51" t="str">
        <f t="shared" si="4"/>
        <v/>
      </c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</row>
    <row r="62" spans="1:256">
      <c r="A62" s="51"/>
      <c r="B62" s="52"/>
      <c r="C62" s="52">
        <v>31</v>
      </c>
      <c r="D62" s="54" t="s">
        <v>185</v>
      </c>
      <c r="E62" s="58">
        <f>COUNTIF($D$4:D62,D62)</f>
        <v>13</v>
      </c>
      <c r="F62" s="58" t="str">
        <f t="shared" si="3"/>
        <v>银付13</v>
      </c>
      <c r="G62" s="52" t="s">
        <v>247</v>
      </c>
      <c r="H62" s="52" t="s">
        <v>248</v>
      </c>
      <c r="I62" s="53">
        <v>400</v>
      </c>
      <c r="J62" s="52" t="s">
        <v>246</v>
      </c>
      <c r="K62" s="53">
        <f>I62</f>
        <v>400</v>
      </c>
      <c r="L62" s="51" t="str">
        <f t="shared" si="4"/>
        <v/>
      </c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</row>
    <row r="63" spans="1:256">
      <c r="A63" s="51"/>
      <c r="B63" s="51"/>
      <c r="C63" s="51"/>
      <c r="D63" s="55"/>
      <c r="E63" s="55"/>
      <c r="F63" s="55"/>
      <c r="G63" s="51"/>
      <c r="H63" s="51"/>
      <c r="I63" s="56"/>
      <c r="J63" s="51"/>
      <c r="K63" s="56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</row>
    <row r="64" spans="1:256">
      <c r="A64" s="51"/>
      <c r="B64" s="51"/>
      <c r="C64" s="51"/>
      <c r="D64" s="51"/>
      <c r="E64" s="51"/>
      <c r="F64" s="51"/>
      <c r="G64" s="51"/>
      <c r="H64" s="51"/>
      <c r="I64" s="56"/>
      <c r="J64" s="51"/>
      <c r="K64" s="56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</row>
    <row r="65" spans="1:256">
      <c r="A65" s="51"/>
      <c r="B65" s="51"/>
      <c r="C65" s="51"/>
      <c r="D65" s="51"/>
      <c r="E65" s="51"/>
      <c r="F65" s="51"/>
      <c r="G65" s="51"/>
      <c r="H65" s="51"/>
      <c r="I65" s="56"/>
      <c r="J65" s="51"/>
      <c r="K65" s="56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</row>
    <row r="66" spans="1:256">
      <c r="A66" s="51"/>
      <c r="B66" s="51"/>
      <c r="C66" s="51"/>
      <c r="D66" s="51"/>
      <c r="E66" s="51"/>
      <c r="F66" s="51"/>
      <c r="G66" s="51"/>
      <c r="H66" s="51"/>
      <c r="I66" s="56"/>
      <c r="J66" s="51"/>
      <c r="K66" s="56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</row>
    <row r="67" spans="1:256">
      <c r="A67" s="51"/>
      <c r="B67" s="51"/>
      <c r="C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</row>
    <row r="68" spans="1:256">
      <c r="A68" s="51"/>
      <c r="B68" s="51"/>
      <c r="C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</row>
    <row r="69" spans="1:256">
      <c r="A69" s="51"/>
      <c r="B69" s="51"/>
      <c r="C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</row>
    <row r="70" spans="1:256">
      <c r="A70" s="51"/>
      <c r="B70" s="51"/>
      <c r="C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</row>
    <row r="71" spans="1:256">
      <c r="A71" s="51"/>
      <c r="B71" s="51"/>
      <c r="C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</row>
    <row r="72" spans="1:256">
      <c r="A72" s="51"/>
      <c r="B72" s="51"/>
      <c r="C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</row>
    <row r="73" spans="1:256">
      <c r="A73" s="51"/>
      <c r="B73" s="51"/>
      <c r="C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  <c r="IM73" s="51"/>
      <c r="IN73" s="51"/>
      <c r="IO73" s="51"/>
      <c r="IP73" s="51"/>
      <c r="IQ73" s="51"/>
      <c r="IR73" s="51"/>
      <c r="IS73" s="51"/>
      <c r="IT73" s="51"/>
      <c r="IU73" s="51"/>
      <c r="IV73" s="51"/>
    </row>
    <row r="74" spans="1:256">
      <c r="A74" s="51"/>
      <c r="B74" s="51"/>
      <c r="C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  <c r="IM74" s="51"/>
      <c r="IN74" s="51"/>
      <c r="IO74" s="51"/>
      <c r="IP74" s="51"/>
      <c r="IQ74" s="51"/>
      <c r="IR74" s="51"/>
      <c r="IS74" s="51"/>
      <c r="IT74" s="51"/>
      <c r="IU74" s="51"/>
      <c r="IV74" s="51"/>
    </row>
    <row r="75" spans="1:256">
      <c r="A75" s="51"/>
      <c r="B75" s="51"/>
      <c r="C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  <c r="IM75" s="51"/>
      <c r="IN75" s="51"/>
      <c r="IO75" s="51"/>
      <c r="IP75" s="51"/>
      <c r="IQ75" s="51"/>
      <c r="IR75" s="51"/>
      <c r="IS75" s="51"/>
      <c r="IT75" s="51"/>
      <c r="IU75" s="51"/>
      <c r="IV75" s="51"/>
    </row>
    <row r="76" spans="1:256">
      <c r="A76" s="51"/>
      <c r="B76" s="51"/>
      <c r="C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  <c r="IM76" s="51"/>
      <c r="IN76" s="51"/>
      <c r="IO76" s="51"/>
      <c r="IP76" s="51"/>
      <c r="IQ76" s="51"/>
      <c r="IR76" s="51"/>
      <c r="IS76" s="51"/>
      <c r="IT76" s="51"/>
      <c r="IU76" s="51"/>
      <c r="IV76" s="51"/>
    </row>
    <row r="77" spans="1:256">
      <c r="A77" s="51"/>
      <c r="B77" s="51"/>
      <c r="C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  <c r="IM77" s="51"/>
      <c r="IN77" s="51"/>
      <c r="IO77" s="51"/>
      <c r="IP77" s="51"/>
      <c r="IQ77" s="51"/>
      <c r="IR77" s="51"/>
      <c r="IS77" s="51"/>
      <c r="IT77" s="51"/>
      <c r="IU77" s="51"/>
      <c r="IV77" s="51"/>
    </row>
    <row r="78" spans="1:256">
      <c r="A78" s="51"/>
      <c r="B78" s="51"/>
      <c r="C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  <c r="IC78" s="51"/>
      <c r="ID78" s="51"/>
      <c r="IE78" s="51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R78" s="51"/>
      <c r="IS78" s="51"/>
      <c r="IT78" s="51"/>
      <c r="IU78" s="51"/>
      <c r="IV78" s="51"/>
    </row>
    <row r="79" spans="1:256">
      <c r="A79" s="51"/>
      <c r="B79" s="51"/>
      <c r="C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  <c r="IM79" s="51"/>
      <c r="IN79" s="51"/>
      <c r="IO79" s="51"/>
      <c r="IP79" s="51"/>
      <c r="IQ79" s="51"/>
      <c r="IR79" s="51"/>
      <c r="IS79" s="51"/>
      <c r="IT79" s="51"/>
      <c r="IU79" s="51"/>
      <c r="IV79" s="51"/>
    </row>
    <row r="80" spans="1:256">
      <c r="A80" s="51"/>
      <c r="B80" s="51"/>
      <c r="C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  <c r="IC80" s="51"/>
      <c r="ID80" s="51"/>
      <c r="IE80" s="51"/>
      <c r="IF80" s="51"/>
      <c r="IG80" s="51"/>
      <c r="IH80" s="51"/>
      <c r="II80" s="51"/>
      <c r="IJ80" s="51"/>
      <c r="IK80" s="51"/>
      <c r="IL80" s="51"/>
      <c r="IM80" s="51"/>
      <c r="IN80" s="51"/>
      <c r="IO80" s="51"/>
      <c r="IP80" s="51"/>
      <c r="IQ80" s="51"/>
      <c r="IR80" s="51"/>
      <c r="IS80" s="51"/>
      <c r="IT80" s="51"/>
      <c r="IU80" s="51"/>
      <c r="IV80" s="51"/>
    </row>
    <row r="81" spans="1:256">
      <c r="A81" s="51"/>
      <c r="B81" s="51"/>
      <c r="C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  <c r="IC81" s="51"/>
      <c r="ID81" s="51"/>
      <c r="IE81" s="51"/>
      <c r="IF81" s="51"/>
      <c r="IG81" s="51"/>
      <c r="IH81" s="51"/>
      <c r="II81" s="51"/>
      <c r="IJ81" s="51"/>
      <c r="IK81" s="51"/>
      <c r="IL81" s="51"/>
      <c r="IM81" s="51"/>
      <c r="IN81" s="51"/>
      <c r="IO81" s="51"/>
      <c r="IP81" s="51"/>
      <c r="IQ81" s="51"/>
      <c r="IR81" s="51"/>
      <c r="IS81" s="51"/>
      <c r="IT81" s="51"/>
      <c r="IU81" s="51"/>
      <c r="IV81" s="51"/>
    </row>
    <row r="82" spans="1:256">
      <c r="A82" s="51"/>
      <c r="B82" s="51"/>
      <c r="C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  <c r="IM82" s="51"/>
      <c r="IN82" s="51"/>
      <c r="IO82" s="51"/>
      <c r="IP82" s="51"/>
      <c r="IQ82" s="51"/>
      <c r="IR82" s="51"/>
      <c r="IS82" s="51"/>
      <c r="IT82" s="51"/>
      <c r="IU82" s="51"/>
      <c r="IV82" s="51"/>
    </row>
    <row r="83" spans="1:256">
      <c r="A83" s="51"/>
      <c r="B83" s="51"/>
      <c r="C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</row>
    <row r="84" spans="1:256">
      <c r="A84" s="51"/>
      <c r="B84" s="51"/>
      <c r="C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</row>
    <row r="85" spans="1:256">
      <c r="A85" s="51"/>
      <c r="B85" s="51"/>
      <c r="C85" s="51"/>
      <c r="D85" s="51"/>
      <c r="E85" s="51"/>
      <c r="F85" s="51"/>
      <c r="G85" s="51"/>
      <c r="H85" s="51"/>
      <c r="I85" s="56"/>
      <c r="J85" s="51"/>
      <c r="K85" s="56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  <c r="IM85" s="51"/>
      <c r="IN85" s="51"/>
      <c r="IO85" s="51"/>
      <c r="IP85" s="51"/>
      <c r="IQ85" s="51"/>
      <c r="IR85" s="51"/>
      <c r="IS85" s="51"/>
      <c r="IT85" s="51"/>
      <c r="IU85" s="51"/>
      <c r="IV85" s="51"/>
    </row>
    <row r="86" spans="1:256">
      <c r="A86" s="51"/>
      <c r="B86" s="51"/>
      <c r="C86" s="51"/>
      <c r="D86" s="51"/>
      <c r="E86" s="51"/>
      <c r="F86" s="51"/>
      <c r="G86" s="51"/>
      <c r="H86" s="51"/>
      <c r="I86" s="56"/>
      <c r="J86" s="51"/>
      <c r="K86" s="5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  <c r="IM86" s="51"/>
      <c r="IN86" s="51"/>
      <c r="IO86" s="51"/>
      <c r="IP86" s="51"/>
      <c r="IQ86" s="51"/>
      <c r="IR86" s="51"/>
      <c r="IS86" s="51"/>
      <c r="IT86" s="51"/>
      <c r="IU86" s="51"/>
      <c r="IV86" s="51"/>
    </row>
    <row r="87" spans="1:256">
      <c r="A87" s="51"/>
      <c r="B87" s="51"/>
      <c r="C87" s="51"/>
      <c r="D87" s="51"/>
      <c r="E87" s="51"/>
      <c r="F87" s="51"/>
      <c r="G87" s="51"/>
      <c r="H87" s="51"/>
      <c r="I87" s="56"/>
      <c r="J87" s="51"/>
      <c r="K87" s="56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  <c r="IC87" s="51"/>
      <c r="ID87" s="51"/>
      <c r="IE87" s="51"/>
      <c r="IF87" s="51"/>
      <c r="IG87" s="51"/>
      <c r="IH87" s="51"/>
      <c r="II87" s="51"/>
      <c r="IJ87" s="51"/>
      <c r="IK87" s="51"/>
      <c r="IL87" s="51"/>
      <c r="IM87" s="51"/>
      <c r="IN87" s="51"/>
      <c r="IO87" s="51"/>
      <c r="IP87" s="51"/>
      <c r="IQ87" s="51"/>
      <c r="IR87" s="51"/>
      <c r="IS87" s="51"/>
      <c r="IT87" s="51"/>
      <c r="IU87" s="51"/>
      <c r="IV87" s="51"/>
    </row>
    <row r="88" spans="1:256">
      <c r="A88" s="51"/>
      <c r="B88" s="51"/>
      <c r="C88" s="51"/>
      <c r="D88" s="51"/>
      <c r="E88" s="51"/>
      <c r="F88" s="51"/>
      <c r="G88" s="51"/>
      <c r="H88" s="51"/>
      <c r="I88" s="56"/>
      <c r="J88" s="51"/>
      <c r="K88" s="56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  <c r="IM88" s="51"/>
      <c r="IN88" s="51"/>
      <c r="IO88" s="51"/>
      <c r="IP88" s="51"/>
      <c r="IQ88" s="51"/>
      <c r="IR88" s="51"/>
      <c r="IS88" s="51"/>
      <c r="IT88" s="51"/>
      <c r="IU88" s="51"/>
      <c r="IV88" s="51"/>
    </row>
    <row r="89" spans="1:256">
      <c r="A89" s="51"/>
      <c r="B89" s="51"/>
      <c r="C89" s="51"/>
      <c r="D89" s="51"/>
      <c r="E89" s="51"/>
      <c r="F89" s="51"/>
      <c r="G89" s="51"/>
      <c r="H89" s="51"/>
      <c r="I89" s="56"/>
      <c r="J89" s="51"/>
      <c r="K89" s="56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/>
      <c r="IM89" s="51"/>
      <c r="IN89" s="51"/>
      <c r="IO89" s="51"/>
      <c r="IP89" s="51"/>
      <c r="IQ89" s="51"/>
      <c r="IR89" s="51"/>
      <c r="IS89" s="51"/>
      <c r="IT89" s="51"/>
      <c r="IU89" s="51"/>
      <c r="IV89" s="51"/>
    </row>
    <row r="90" spans="1:256">
      <c r="A90" s="51"/>
      <c r="B90" s="51"/>
      <c r="C90" s="51"/>
      <c r="D90" s="51"/>
      <c r="E90" s="51"/>
      <c r="F90" s="51"/>
      <c r="G90" s="51"/>
      <c r="H90" s="51"/>
      <c r="I90" s="56"/>
      <c r="J90" s="51"/>
      <c r="K90" s="56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  <c r="HM90" s="51"/>
      <c r="HN90" s="51"/>
      <c r="HO90" s="51"/>
      <c r="HP90" s="51"/>
      <c r="HQ90" s="51"/>
      <c r="HR90" s="51"/>
      <c r="HS90" s="51"/>
      <c r="HT90" s="51"/>
      <c r="HU90" s="51"/>
      <c r="HV90" s="51"/>
      <c r="HW90" s="51"/>
      <c r="HX90" s="51"/>
      <c r="HY90" s="51"/>
      <c r="HZ90" s="51"/>
      <c r="IA90" s="51"/>
      <c r="IB90" s="51"/>
      <c r="IC90" s="51"/>
      <c r="ID90" s="51"/>
      <c r="IE90" s="51"/>
      <c r="IF90" s="51"/>
      <c r="IG90" s="51"/>
      <c r="IH90" s="51"/>
      <c r="II90" s="51"/>
      <c r="IJ90" s="51"/>
      <c r="IK90" s="51"/>
      <c r="IL90" s="51"/>
      <c r="IM90" s="51"/>
      <c r="IN90" s="51"/>
      <c r="IO90" s="51"/>
      <c r="IP90" s="51"/>
      <c r="IQ90" s="51"/>
      <c r="IR90" s="51"/>
      <c r="IS90" s="51"/>
      <c r="IT90" s="51"/>
      <c r="IU90" s="51"/>
      <c r="IV90" s="51"/>
    </row>
    <row r="91" spans="1:256">
      <c r="A91" s="51"/>
      <c r="B91" s="51"/>
      <c r="C91" s="51"/>
      <c r="D91" s="51"/>
      <c r="E91" s="51"/>
      <c r="F91" s="51"/>
      <c r="G91" s="51"/>
      <c r="H91" s="51"/>
      <c r="I91" s="56"/>
      <c r="J91" s="51"/>
      <c r="K91" s="56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  <c r="HM91" s="51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1"/>
      <c r="HY91" s="51"/>
      <c r="HZ91" s="51"/>
      <c r="IA91" s="51"/>
      <c r="IB91" s="51"/>
      <c r="IC91" s="51"/>
      <c r="ID91" s="51"/>
      <c r="IE91" s="51"/>
      <c r="IF91" s="51"/>
      <c r="IG91" s="51"/>
      <c r="IH91" s="51"/>
      <c r="II91" s="51"/>
      <c r="IJ91" s="51"/>
      <c r="IK91" s="51"/>
      <c r="IL91" s="51"/>
      <c r="IM91" s="51"/>
      <c r="IN91" s="51"/>
      <c r="IO91" s="51"/>
      <c r="IP91" s="51"/>
      <c r="IQ91" s="51"/>
      <c r="IR91" s="51"/>
      <c r="IS91" s="51"/>
      <c r="IT91" s="51"/>
      <c r="IU91" s="51"/>
      <c r="IV91" s="51"/>
    </row>
    <row r="92" spans="1:256">
      <c r="A92" s="51"/>
      <c r="B92" s="51"/>
      <c r="C92" s="51"/>
      <c r="D92" s="51"/>
      <c r="E92" s="51"/>
      <c r="F92" s="51"/>
      <c r="G92" s="51"/>
      <c r="H92" s="51"/>
      <c r="I92" s="56"/>
      <c r="J92" s="51"/>
      <c r="K92" s="56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  <c r="HM92" s="51"/>
      <c r="HN92" s="51"/>
      <c r="HO92" s="51"/>
      <c r="HP92" s="51"/>
      <c r="HQ92" s="51"/>
      <c r="HR92" s="51"/>
      <c r="HS92" s="51"/>
      <c r="HT92" s="51"/>
      <c r="HU92" s="51"/>
      <c r="HV92" s="51"/>
      <c r="HW92" s="51"/>
      <c r="HX92" s="51"/>
      <c r="HY92" s="51"/>
      <c r="HZ92" s="51"/>
      <c r="IA92" s="51"/>
      <c r="IB92" s="51"/>
      <c r="IC92" s="51"/>
      <c r="ID92" s="51"/>
      <c r="IE92" s="51"/>
      <c r="IF92" s="51"/>
      <c r="IG92" s="51"/>
      <c r="IH92" s="51"/>
      <c r="II92" s="51"/>
      <c r="IJ92" s="51"/>
      <c r="IK92" s="51"/>
      <c r="IL92" s="51"/>
      <c r="IM92" s="51"/>
      <c r="IN92" s="51"/>
      <c r="IO92" s="51"/>
      <c r="IP92" s="51"/>
      <c r="IQ92" s="51"/>
      <c r="IR92" s="51"/>
      <c r="IS92" s="51"/>
      <c r="IT92" s="51"/>
      <c r="IU92" s="51"/>
      <c r="IV92" s="51"/>
    </row>
    <row r="93" spans="1:256">
      <c r="A93" s="51"/>
      <c r="B93" s="51"/>
      <c r="C93" s="51"/>
      <c r="D93" s="51"/>
      <c r="E93" s="51"/>
      <c r="F93" s="51"/>
      <c r="G93" s="51"/>
      <c r="H93" s="51"/>
      <c r="I93" s="56"/>
      <c r="J93" s="51"/>
      <c r="K93" s="56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  <c r="HM93" s="51"/>
      <c r="HN93" s="51"/>
      <c r="HO93" s="51"/>
      <c r="HP93" s="51"/>
      <c r="HQ93" s="51"/>
      <c r="HR93" s="51"/>
      <c r="HS93" s="51"/>
      <c r="HT93" s="51"/>
      <c r="HU93" s="51"/>
      <c r="HV93" s="51"/>
      <c r="HW93" s="51"/>
      <c r="HX93" s="51"/>
      <c r="HY93" s="51"/>
      <c r="HZ93" s="51"/>
      <c r="IA93" s="51"/>
      <c r="IB93" s="51"/>
      <c r="IC93" s="51"/>
      <c r="ID93" s="51"/>
      <c r="IE93" s="51"/>
      <c r="IF93" s="51"/>
      <c r="IG93" s="51"/>
      <c r="IH93" s="51"/>
      <c r="II93" s="51"/>
      <c r="IJ93" s="51"/>
      <c r="IK93" s="51"/>
      <c r="IL93" s="51"/>
      <c r="IM93" s="51"/>
      <c r="IN93" s="51"/>
      <c r="IO93" s="51"/>
      <c r="IP93" s="51"/>
      <c r="IQ93" s="51"/>
      <c r="IR93" s="51"/>
      <c r="IS93" s="51"/>
      <c r="IT93" s="51"/>
      <c r="IU93" s="51"/>
      <c r="IV93" s="51"/>
    </row>
    <row r="94" spans="1:256">
      <c r="A94" s="51"/>
      <c r="B94" s="51"/>
      <c r="C94" s="51"/>
      <c r="D94" s="51"/>
      <c r="E94" s="51"/>
      <c r="F94" s="51"/>
      <c r="G94" s="51"/>
      <c r="H94" s="51"/>
      <c r="I94" s="56"/>
      <c r="J94" s="51"/>
      <c r="K94" s="56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  <c r="HM94" s="51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1"/>
      <c r="HY94" s="51"/>
      <c r="HZ94" s="51"/>
      <c r="IA94" s="51"/>
      <c r="IB94" s="51"/>
      <c r="IC94" s="51"/>
      <c r="ID94" s="51"/>
      <c r="IE94" s="51"/>
      <c r="IF94" s="51"/>
      <c r="IG94" s="51"/>
      <c r="IH94" s="51"/>
      <c r="II94" s="51"/>
      <c r="IJ94" s="51"/>
      <c r="IK94" s="51"/>
      <c r="IL94" s="51"/>
      <c r="IM94" s="51"/>
      <c r="IN94" s="51"/>
      <c r="IO94" s="51"/>
      <c r="IP94" s="51"/>
      <c r="IQ94" s="51"/>
      <c r="IR94" s="51"/>
      <c r="IS94" s="51"/>
      <c r="IT94" s="51"/>
      <c r="IU94" s="51"/>
      <c r="IV94" s="51"/>
    </row>
    <row r="95" spans="1:256">
      <c r="A95" s="51"/>
      <c r="B95" s="51"/>
      <c r="C95" s="51"/>
      <c r="D95" s="51"/>
      <c r="E95" s="51"/>
      <c r="F95" s="51"/>
      <c r="G95" s="51"/>
      <c r="H95" s="51"/>
      <c r="I95" s="56"/>
      <c r="J95" s="51"/>
      <c r="K95" s="56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  <c r="HM95" s="51"/>
      <c r="HN95" s="51"/>
      <c r="HO95" s="51"/>
      <c r="HP95" s="51"/>
      <c r="HQ95" s="51"/>
      <c r="HR95" s="51"/>
      <c r="HS95" s="51"/>
      <c r="HT95" s="51"/>
      <c r="HU95" s="51"/>
      <c r="HV95" s="51"/>
      <c r="HW95" s="51"/>
      <c r="HX95" s="51"/>
      <c r="HY95" s="51"/>
      <c r="HZ95" s="51"/>
      <c r="IA95" s="51"/>
      <c r="IB95" s="51"/>
      <c r="IC95" s="51"/>
      <c r="ID95" s="51"/>
      <c r="IE95" s="51"/>
      <c r="IF95" s="51"/>
      <c r="IG95" s="51"/>
      <c r="IH95" s="51"/>
      <c r="II95" s="51"/>
      <c r="IJ95" s="51"/>
      <c r="IK95" s="51"/>
      <c r="IL95" s="51"/>
      <c r="IM95" s="51"/>
      <c r="IN95" s="51"/>
      <c r="IO95" s="51"/>
      <c r="IP95" s="51"/>
      <c r="IQ95" s="51"/>
      <c r="IR95" s="51"/>
      <c r="IS95" s="51"/>
      <c r="IT95" s="51"/>
      <c r="IU95" s="51"/>
      <c r="IV95" s="51"/>
    </row>
    <row r="96" spans="1:256">
      <c r="A96" s="51"/>
      <c r="B96" s="51"/>
      <c r="C96" s="51"/>
      <c r="D96" s="51"/>
      <c r="E96" s="51"/>
      <c r="F96" s="51"/>
      <c r="G96" s="51"/>
      <c r="H96" s="51"/>
      <c r="I96" s="56"/>
      <c r="J96" s="51"/>
      <c r="K96" s="56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  <c r="HR96" s="51"/>
      <c r="HS96" s="51"/>
      <c r="HT96" s="51"/>
      <c r="HU96" s="51"/>
      <c r="HV96" s="51"/>
      <c r="HW96" s="51"/>
      <c r="HX96" s="51"/>
      <c r="HY96" s="51"/>
      <c r="HZ96" s="51"/>
      <c r="IA96" s="51"/>
      <c r="IB96" s="51"/>
      <c r="IC96" s="51"/>
      <c r="ID96" s="51"/>
      <c r="IE96" s="51"/>
      <c r="IF96" s="51"/>
      <c r="IG96" s="51"/>
      <c r="IH96" s="51"/>
      <c r="II96" s="51"/>
      <c r="IJ96" s="51"/>
      <c r="IK96" s="51"/>
      <c r="IL96" s="51"/>
      <c r="IM96" s="51"/>
      <c r="IN96" s="51"/>
      <c r="IO96" s="51"/>
      <c r="IP96" s="51"/>
      <c r="IQ96" s="51"/>
      <c r="IR96" s="51"/>
      <c r="IS96" s="51"/>
      <c r="IT96" s="51"/>
      <c r="IU96" s="51"/>
      <c r="IV96" s="51"/>
    </row>
    <row r="97" spans="1:256">
      <c r="A97" s="51"/>
      <c r="B97" s="51"/>
      <c r="C97" s="51"/>
      <c r="D97" s="51"/>
      <c r="E97" s="51"/>
      <c r="F97" s="51"/>
      <c r="G97" s="51"/>
      <c r="H97" s="51"/>
      <c r="I97" s="56"/>
      <c r="J97" s="51"/>
      <c r="K97" s="56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  <c r="HR97" s="51"/>
      <c r="HS97" s="51"/>
      <c r="HT97" s="51"/>
      <c r="HU97" s="51"/>
      <c r="HV97" s="51"/>
      <c r="HW97" s="51"/>
      <c r="HX97" s="51"/>
      <c r="HY97" s="51"/>
      <c r="HZ97" s="51"/>
      <c r="IA97" s="51"/>
      <c r="IB97" s="51"/>
      <c r="IC97" s="51"/>
      <c r="ID97" s="51"/>
      <c r="IE97" s="51"/>
      <c r="IF97" s="51"/>
      <c r="IG97" s="51"/>
      <c r="IH97" s="51"/>
      <c r="II97" s="51"/>
      <c r="IJ97" s="51"/>
      <c r="IK97" s="51"/>
      <c r="IL97" s="51"/>
      <c r="IM97" s="51"/>
      <c r="IN97" s="51"/>
      <c r="IO97" s="51"/>
      <c r="IP97" s="51"/>
      <c r="IQ97" s="51"/>
      <c r="IR97" s="51"/>
      <c r="IS97" s="51"/>
      <c r="IT97" s="51"/>
      <c r="IU97" s="51"/>
      <c r="IV97" s="51"/>
    </row>
    <row r="98" spans="1:256">
      <c r="A98" s="51"/>
      <c r="B98" s="51"/>
      <c r="C98" s="51"/>
      <c r="D98" s="51"/>
      <c r="E98" s="51"/>
      <c r="F98" s="51"/>
      <c r="G98" s="51"/>
      <c r="H98" s="51"/>
      <c r="I98" s="56"/>
      <c r="J98" s="51"/>
      <c r="K98" s="56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  <c r="ET98" s="51"/>
      <c r="EU98" s="51"/>
      <c r="EV98" s="51"/>
      <c r="EW98" s="51"/>
      <c r="EX98" s="51"/>
      <c r="EY98" s="51"/>
      <c r="EZ98" s="51"/>
      <c r="FA98" s="51"/>
      <c r="FB98" s="51"/>
      <c r="FC98" s="51"/>
      <c r="FD98" s="51"/>
      <c r="FE98" s="51"/>
      <c r="FF98" s="51"/>
      <c r="FG98" s="51"/>
      <c r="FH98" s="51"/>
      <c r="FI98" s="51"/>
      <c r="FJ98" s="51"/>
      <c r="FK98" s="51"/>
      <c r="FL98" s="51"/>
      <c r="FM98" s="51"/>
      <c r="FN98" s="51"/>
      <c r="FO98" s="51"/>
      <c r="FP98" s="51"/>
      <c r="FQ98" s="51"/>
      <c r="FR98" s="51"/>
      <c r="FS98" s="51"/>
      <c r="FT98" s="51"/>
      <c r="FU98" s="51"/>
      <c r="FV98" s="51"/>
      <c r="FW98" s="51"/>
      <c r="FX98" s="51"/>
      <c r="FY98" s="51"/>
      <c r="FZ98" s="51"/>
      <c r="GA98" s="51"/>
      <c r="GB98" s="51"/>
      <c r="GC98" s="51"/>
      <c r="GD98" s="51"/>
      <c r="GE98" s="51"/>
      <c r="GF98" s="51"/>
      <c r="GG98" s="51"/>
      <c r="GH98" s="51"/>
      <c r="GI98" s="51"/>
      <c r="GJ98" s="51"/>
      <c r="GK98" s="51"/>
      <c r="GL98" s="51"/>
      <c r="GM98" s="51"/>
      <c r="GN98" s="51"/>
      <c r="GO98" s="51"/>
      <c r="GP98" s="51"/>
      <c r="GQ98" s="51"/>
      <c r="GR98" s="51"/>
      <c r="GS98" s="51"/>
      <c r="GT98" s="51"/>
      <c r="GU98" s="51"/>
      <c r="GV98" s="51"/>
      <c r="GW98" s="51"/>
      <c r="GX98" s="51"/>
      <c r="GY98" s="51"/>
      <c r="GZ98" s="51"/>
      <c r="HA98" s="51"/>
      <c r="HB98" s="51"/>
      <c r="HC98" s="51"/>
      <c r="HD98" s="51"/>
      <c r="HE98" s="51"/>
      <c r="HF98" s="51"/>
      <c r="HG98" s="51"/>
      <c r="HH98" s="51"/>
      <c r="HI98" s="51"/>
      <c r="HJ98" s="51"/>
      <c r="HK98" s="51"/>
      <c r="HL98" s="51"/>
      <c r="HM98" s="51"/>
      <c r="HN98" s="51"/>
      <c r="HO98" s="51"/>
      <c r="HP98" s="51"/>
      <c r="HQ98" s="51"/>
      <c r="HR98" s="51"/>
      <c r="HS98" s="51"/>
      <c r="HT98" s="51"/>
      <c r="HU98" s="51"/>
      <c r="HV98" s="51"/>
      <c r="HW98" s="51"/>
      <c r="HX98" s="51"/>
      <c r="HY98" s="51"/>
      <c r="HZ98" s="51"/>
      <c r="IA98" s="51"/>
      <c r="IB98" s="51"/>
      <c r="IC98" s="51"/>
      <c r="ID98" s="51"/>
      <c r="IE98" s="51"/>
      <c r="IF98" s="51"/>
      <c r="IG98" s="51"/>
      <c r="IH98" s="51"/>
      <c r="II98" s="51"/>
      <c r="IJ98" s="51"/>
      <c r="IK98" s="51"/>
      <c r="IL98" s="51"/>
      <c r="IM98" s="51"/>
      <c r="IN98" s="51"/>
      <c r="IO98" s="51"/>
      <c r="IP98" s="51"/>
      <c r="IQ98" s="51"/>
      <c r="IR98" s="51"/>
      <c r="IS98" s="51"/>
      <c r="IT98" s="51"/>
      <c r="IU98" s="51"/>
      <c r="IV98" s="51"/>
    </row>
    <row r="99" spans="1:256">
      <c r="A99" s="51"/>
      <c r="B99" s="51"/>
      <c r="C99" s="51"/>
      <c r="D99" s="51"/>
      <c r="E99" s="51"/>
      <c r="F99" s="51"/>
      <c r="G99" s="51"/>
      <c r="H99" s="51"/>
      <c r="I99" s="56"/>
      <c r="J99" s="51"/>
      <c r="K99" s="56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  <c r="ET99" s="51"/>
      <c r="EU99" s="51"/>
      <c r="EV99" s="51"/>
      <c r="EW99" s="51"/>
      <c r="EX99" s="51"/>
      <c r="EY99" s="51"/>
      <c r="EZ99" s="51"/>
      <c r="FA99" s="51"/>
      <c r="FB99" s="51"/>
      <c r="FC99" s="51"/>
      <c r="FD99" s="51"/>
      <c r="FE99" s="51"/>
      <c r="FF99" s="51"/>
      <c r="FG99" s="51"/>
      <c r="FH99" s="51"/>
      <c r="FI99" s="51"/>
      <c r="FJ99" s="51"/>
      <c r="FK99" s="51"/>
      <c r="FL99" s="51"/>
      <c r="FM99" s="51"/>
      <c r="FN99" s="51"/>
      <c r="FO99" s="51"/>
      <c r="FP99" s="51"/>
      <c r="FQ99" s="51"/>
      <c r="FR99" s="51"/>
      <c r="FS99" s="51"/>
      <c r="FT99" s="51"/>
      <c r="FU99" s="51"/>
      <c r="FV99" s="51"/>
      <c r="FW99" s="51"/>
      <c r="FX99" s="51"/>
      <c r="FY99" s="51"/>
      <c r="FZ99" s="51"/>
      <c r="GA99" s="51"/>
      <c r="GB99" s="51"/>
      <c r="GC99" s="51"/>
      <c r="GD99" s="51"/>
      <c r="GE99" s="51"/>
      <c r="GF99" s="51"/>
      <c r="GG99" s="51"/>
      <c r="GH99" s="51"/>
      <c r="GI99" s="51"/>
      <c r="GJ99" s="51"/>
      <c r="GK99" s="51"/>
      <c r="GL99" s="51"/>
      <c r="GM99" s="51"/>
      <c r="GN99" s="51"/>
      <c r="GO99" s="51"/>
      <c r="GP99" s="51"/>
      <c r="GQ99" s="51"/>
      <c r="GR99" s="51"/>
      <c r="GS99" s="51"/>
      <c r="GT99" s="51"/>
      <c r="GU99" s="51"/>
      <c r="GV99" s="51"/>
      <c r="GW99" s="51"/>
      <c r="GX99" s="51"/>
      <c r="GY99" s="51"/>
      <c r="GZ99" s="51"/>
      <c r="HA99" s="51"/>
      <c r="HB99" s="51"/>
      <c r="HC99" s="51"/>
      <c r="HD99" s="51"/>
      <c r="HE99" s="51"/>
      <c r="HF99" s="51"/>
      <c r="HG99" s="51"/>
      <c r="HH99" s="51"/>
      <c r="HI99" s="51"/>
      <c r="HJ99" s="51"/>
      <c r="HK99" s="51"/>
      <c r="HL99" s="51"/>
      <c r="HM99" s="51"/>
      <c r="HN99" s="51"/>
      <c r="HO99" s="51"/>
      <c r="HP99" s="51"/>
      <c r="HQ99" s="51"/>
      <c r="HR99" s="51"/>
      <c r="HS99" s="51"/>
      <c r="HT99" s="51"/>
      <c r="HU99" s="51"/>
      <c r="HV99" s="51"/>
      <c r="HW99" s="51"/>
      <c r="HX99" s="51"/>
      <c r="HY99" s="51"/>
      <c r="HZ99" s="51"/>
      <c r="IA99" s="51"/>
      <c r="IB99" s="51"/>
      <c r="IC99" s="51"/>
      <c r="ID99" s="51"/>
      <c r="IE99" s="51"/>
      <c r="IF99" s="51"/>
      <c r="IG99" s="51"/>
      <c r="IH99" s="51"/>
      <c r="II99" s="51"/>
      <c r="IJ99" s="51"/>
      <c r="IK99" s="51"/>
      <c r="IL99" s="51"/>
      <c r="IM99" s="51"/>
      <c r="IN99" s="51"/>
      <c r="IO99" s="51"/>
      <c r="IP99" s="51"/>
      <c r="IQ99" s="51"/>
      <c r="IR99" s="51"/>
      <c r="IS99" s="51"/>
      <c r="IT99" s="51"/>
      <c r="IU99" s="51"/>
      <c r="IV99" s="51"/>
    </row>
    <row r="100" spans="1:256">
      <c r="A100" s="51"/>
      <c r="B100" s="51"/>
      <c r="C100" s="51"/>
      <c r="D100" s="51"/>
      <c r="E100" s="51"/>
      <c r="F100" s="51"/>
      <c r="G100" s="51"/>
      <c r="H100" s="51"/>
      <c r="I100" s="56"/>
      <c r="J100" s="51"/>
      <c r="K100" s="56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  <c r="ET100" s="51"/>
      <c r="EU100" s="51"/>
      <c r="EV100" s="51"/>
      <c r="EW100" s="51"/>
      <c r="EX100" s="51"/>
      <c r="EY100" s="51"/>
      <c r="EZ100" s="51"/>
      <c r="FA100" s="51"/>
      <c r="FB100" s="51"/>
      <c r="FC100" s="51"/>
      <c r="FD100" s="51"/>
      <c r="FE100" s="51"/>
      <c r="FF100" s="51"/>
      <c r="FG100" s="51"/>
      <c r="FH100" s="51"/>
      <c r="FI100" s="51"/>
      <c r="FJ100" s="51"/>
      <c r="FK100" s="51"/>
      <c r="FL100" s="51"/>
      <c r="FM100" s="51"/>
      <c r="FN100" s="51"/>
      <c r="FO100" s="51"/>
      <c r="FP100" s="51"/>
      <c r="FQ100" s="51"/>
      <c r="FR100" s="51"/>
      <c r="FS100" s="51"/>
      <c r="FT100" s="51"/>
      <c r="FU100" s="51"/>
      <c r="FV100" s="51"/>
      <c r="FW100" s="51"/>
      <c r="FX100" s="51"/>
      <c r="FY100" s="51"/>
      <c r="FZ100" s="51"/>
      <c r="GA100" s="51"/>
      <c r="GB100" s="51"/>
      <c r="GC100" s="51"/>
      <c r="GD100" s="51"/>
      <c r="GE100" s="51"/>
      <c r="GF100" s="51"/>
      <c r="GG100" s="51"/>
      <c r="GH100" s="51"/>
      <c r="GI100" s="51"/>
      <c r="GJ100" s="51"/>
      <c r="GK100" s="51"/>
      <c r="GL100" s="51"/>
      <c r="GM100" s="51"/>
      <c r="GN100" s="51"/>
      <c r="GO100" s="51"/>
      <c r="GP100" s="51"/>
      <c r="GQ100" s="51"/>
      <c r="GR100" s="51"/>
      <c r="GS100" s="51"/>
      <c r="GT100" s="51"/>
      <c r="GU100" s="51"/>
      <c r="GV100" s="51"/>
      <c r="GW100" s="51"/>
      <c r="GX100" s="51"/>
      <c r="GY100" s="51"/>
      <c r="GZ100" s="51"/>
      <c r="HA100" s="51"/>
      <c r="HB100" s="51"/>
      <c r="HC100" s="51"/>
      <c r="HD100" s="51"/>
      <c r="HE100" s="51"/>
      <c r="HF100" s="51"/>
      <c r="HG100" s="51"/>
      <c r="HH100" s="51"/>
      <c r="HI100" s="51"/>
      <c r="HJ100" s="51"/>
      <c r="HK100" s="51"/>
      <c r="HL100" s="51"/>
      <c r="HM100" s="51"/>
      <c r="HN100" s="51"/>
      <c r="HO100" s="51"/>
      <c r="HP100" s="51"/>
      <c r="HQ100" s="51"/>
      <c r="HR100" s="51"/>
      <c r="HS100" s="51"/>
      <c r="HT100" s="51"/>
      <c r="HU100" s="51"/>
      <c r="HV100" s="51"/>
      <c r="HW100" s="51"/>
      <c r="HX100" s="51"/>
      <c r="HY100" s="51"/>
      <c r="HZ100" s="51"/>
      <c r="IA100" s="51"/>
      <c r="IB100" s="51"/>
      <c r="IC100" s="51"/>
      <c r="ID100" s="51"/>
      <c r="IE100" s="51"/>
      <c r="IF100" s="51"/>
      <c r="IG100" s="51"/>
      <c r="IH100" s="51"/>
      <c r="II100" s="51"/>
      <c r="IJ100" s="51"/>
      <c r="IK100" s="51"/>
      <c r="IL100" s="51"/>
      <c r="IM100" s="51"/>
      <c r="IN100" s="51"/>
      <c r="IO100" s="51"/>
      <c r="IP100" s="51"/>
      <c r="IQ100" s="51"/>
      <c r="IR100" s="51"/>
      <c r="IS100" s="51"/>
      <c r="IT100" s="51"/>
      <c r="IU100" s="51"/>
      <c r="IV100" s="51"/>
    </row>
    <row r="101" spans="1:256">
      <c r="A101" s="51"/>
      <c r="B101" s="51"/>
      <c r="C101" s="51"/>
      <c r="D101" s="51"/>
      <c r="E101" s="51"/>
      <c r="F101" s="51"/>
      <c r="G101" s="51"/>
      <c r="H101" s="51"/>
      <c r="I101" s="56"/>
      <c r="J101" s="51"/>
      <c r="K101" s="56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N101" s="51"/>
      <c r="EO101" s="51"/>
      <c r="EP101" s="51"/>
      <c r="EQ101" s="51"/>
      <c r="ER101" s="51"/>
      <c r="ES101" s="51"/>
      <c r="ET101" s="51"/>
      <c r="EU101" s="51"/>
      <c r="EV101" s="51"/>
      <c r="EW101" s="51"/>
      <c r="EX101" s="51"/>
      <c r="EY101" s="51"/>
      <c r="EZ101" s="51"/>
      <c r="FA101" s="51"/>
      <c r="FB101" s="51"/>
      <c r="FC101" s="51"/>
      <c r="FD101" s="51"/>
      <c r="FE101" s="51"/>
      <c r="FF101" s="51"/>
      <c r="FG101" s="51"/>
      <c r="FH101" s="51"/>
      <c r="FI101" s="51"/>
      <c r="FJ101" s="51"/>
      <c r="FK101" s="51"/>
      <c r="FL101" s="51"/>
      <c r="FM101" s="51"/>
      <c r="FN101" s="51"/>
      <c r="FO101" s="51"/>
      <c r="FP101" s="51"/>
      <c r="FQ101" s="51"/>
      <c r="FR101" s="51"/>
      <c r="FS101" s="51"/>
      <c r="FT101" s="51"/>
      <c r="FU101" s="51"/>
      <c r="FV101" s="51"/>
      <c r="FW101" s="51"/>
      <c r="FX101" s="51"/>
      <c r="FY101" s="51"/>
      <c r="FZ101" s="51"/>
      <c r="GA101" s="51"/>
      <c r="GB101" s="51"/>
      <c r="GC101" s="51"/>
      <c r="GD101" s="51"/>
      <c r="GE101" s="51"/>
      <c r="GF101" s="51"/>
      <c r="GG101" s="51"/>
      <c r="GH101" s="51"/>
      <c r="GI101" s="51"/>
      <c r="GJ101" s="51"/>
      <c r="GK101" s="51"/>
      <c r="GL101" s="51"/>
      <c r="GM101" s="51"/>
      <c r="GN101" s="51"/>
      <c r="GO101" s="51"/>
      <c r="GP101" s="51"/>
      <c r="GQ101" s="51"/>
      <c r="GR101" s="51"/>
      <c r="GS101" s="51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51"/>
      <c r="HN101" s="51"/>
      <c r="HO101" s="51"/>
      <c r="HP101" s="51"/>
      <c r="HQ101" s="51"/>
      <c r="HR101" s="51"/>
      <c r="HS101" s="51"/>
      <c r="HT101" s="51"/>
      <c r="HU101" s="51"/>
      <c r="HV101" s="51"/>
      <c r="HW101" s="51"/>
      <c r="HX101" s="51"/>
      <c r="HY101" s="51"/>
      <c r="HZ101" s="51"/>
      <c r="IA101" s="51"/>
      <c r="IB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</row>
    <row r="102" spans="1:256">
      <c r="A102" s="51"/>
      <c r="B102" s="51"/>
      <c r="C102" s="51"/>
      <c r="D102" s="51"/>
      <c r="E102" s="51"/>
      <c r="F102" s="51"/>
      <c r="G102" s="51"/>
      <c r="H102" s="51"/>
      <c r="I102" s="56"/>
      <c r="J102" s="51"/>
      <c r="K102" s="56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  <c r="IC102" s="51"/>
      <c r="ID102" s="51"/>
      <c r="IE102" s="51"/>
      <c r="IF102" s="51"/>
      <c r="IG102" s="51"/>
      <c r="IH102" s="51"/>
      <c r="II102" s="51"/>
      <c r="IJ102" s="51"/>
      <c r="IK102" s="51"/>
      <c r="IL102" s="51"/>
      <c r="IM102" s="51"/>
      <c r="IN102" s="51"/>
      <c r="IO102" s="51"/>
      <c r="IP102" s="51"/>
      <c r="IQ102" s="51"/>
      <c r="IR102" s="51"/>
      <c r="IS102" s="51"/>
      <c r="IT102" s="51"/>
      <c r="IU102" s="51"/>
      <c r="IV102" s="51"/>
    </row>
    <row r="103" spans="1:256">
      <c r="A103" s="51"/>
      <c r="B103" s="51"/>
      <c r="C103" s="51"/>
      <c r="D103" s="51"/>
      <c r="E103" s="51"/>
      <c r="F103" s="51"/>
      <c r="G103" s="51"/>
      <c r="H103" s="51"/>
      <c r="I103" s="56"/>
      <c r="J103" s="51"/>
      <c r="K103" s="56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  <c r="ET103" s="51"/>
      <c r="EU103" s="51"/>
      <c r="EV103" s="51"/>
      <c r="EW103" s="51"/>
      <c r="EX103" s="51"/>
      <c r="EY103" s="51"/>
      <c r="EZ103" s="51"/>
      <c r="FA103" s="51"/>
      <c r="FB103" s="51"/>
      <c r="FC103" s="51"/>
      <c r="FD103" s="51"/>
      <c r="FE103" s="51"/>
      <c r="FF103" s="51"/>
      <c r="FG103" s="51"/>
      <c r="FH103" s="51"/>
      <c r="FI103" s="51"/>
      <c r="FJ103" s="51"/>
      <c r="FK103" s="51"/>
      <c r="FL103" s="51"/>
      <c r="FM103" s="51"/>
      <c r="FN103" s="51"/>
      <c r="FO103" s="51"/>
      <c r="FP103" s="51"/>
      <c r="FQ103" s="51"/>
      <c r="FR103" s="51"/>
      <c r="FS103" s="51"/>
      <c r="FT103" s="51"/>
      <c r="FU103" s="51"/>
      <c r="FV103" s="51"/>
      <c r="FW103" s="51"/>
      <c r="FX103" s="51"/>
      <c r="FY103" s="51"/>
      <c r="FZ103" s="51"/>
      <c r="GA103" s="51"/>
      <c r="GB103" s="51"/>
      <c r="GC103" s="51"/>
      <c r="GD103" s="51"/>
      <c r="GE103" s="51"/>
      <c r="GF103" s="51"/>
      <c r="GG103" s="51"/>
      <c r="GH103" s="51"/>
      <c r="GI103" s="51"/>
      <c r="GJ103" s="51"/>
      <c r="GK103" s="51"/>
      <c r="GL103" s="51"/>
      <c r="GM103" s="51"/>
      <c r="GN103" s="51"/>
      <c r="GO103" s="51"/>
      <c r="GP103" s="51"/>
      <c r="GQ103" s="51"/>
      <c r="GR103" s="51"/>
      <c r="GS103" s="51"/>
      <c r="GT103" s="51"/>
      <c r="GU103" s="51"/>
      <c r="GV103" s="51"/>
      <c r="GW103" s="51"/>
      <c r="GX103" s="51"/>
      <c r="GY103" s="51"/>
      <c r="GZ103" s="51"/>
      <c r="HA103" s="51"/>
      <c r="HB103" s="51"/>
      <c r="HC103" s="51"/>
      <c r="HD103" s="51"/>
      <c r="HE103" s="51"/>
      <c r="HF103" s="51"/>
      <c r="HG103" s="51"/>
      <c r="HH103" s="51"/>
      <c r="HI103" s="51"/>
      <c r="HJ103" s="51"/>
      <c r="HK103" s="51"/>
      <c r="HL103" s="51"/>
      <c r="HM103" s="51"/>
      <c r="HN103" s="51"/>
      <c r="HO103" s="51"/>
      <c r="HP103" s="51"/>
      <c r="HQ103" s="51"/>
      <c r="HR103" s="51"/>
      <c r="HS103" s="51"/>
      <c r="HT103" s="51"/>
      <c r="HU103" s="51"/>
      <c r="HV103" s="51"/>
      <c r="HW103" s="51"/>
      <c r="HX103" s="51"/>
      <c r="HY103" s="51"/>
      <c r="HZ103" s="51"/>
      <c r="IA103" s="51"/>
      <c r="IB103" s="51"/>
      <c r="IC103" s="51"/>
      <c r="ID103" s="51"/>
      <c r="IE103" s="51"/>
      <c r="IF103" s="51"/>
      <c r="IG103" s="51"/>
      <c r="IH103" s="51"/>
      <c r="II103" s="51"/>
      <c r="IJ103" s="51"/>
      <c r="IK103" s="51"/>
      <c r="IL103" s="51"/>
      <c r="IM103" s="51"/>
      <c r="IN103" s="51"/>
      <c r="IO103" s="51"/>
      <c r="IP103" s="51"/>
      <c r="IQ103" s="51"/>
      <c r="IR103" s="51"/>
      <c r="IS103" s="51"/>
      <c r="IT103" s="51"/>
      <c r="IU103" s="51"/>
      <c r="IV103" s="51"/>
    </row>
    <row r="104" spans="1:256">
      <c r="A104" s="51"/>
      <c r="B104" s="51"/>
      <c r="C104" s="51"/>
      <c r="D104" s="51"/>
      <c r="E104" s="51"/>
      <c r="F104" s="51"/>
      <c r="G104" s="51"/>
      <c r="H104" s="51"/>
      <c r="I104" s="56"/>
      <c r="J104" s="51"/>
      <c r="K104" s="56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  <c r="HM104" s="51"/>
      <c r="HN104" s="51"/>
      <c r="HO104" s="51"/>
      <c r="HP104" s="51"/>
      <c r="HQ104" s="51"/>
      <c r="HR104" s="51"/>
      <c r="HS104" s="51"/>
      <c r="HT104" s="51"/>
      <c r="HU104" s="51"/>
      <c r="HV104" s="51"/>
      <c r="HW104" s="51"/>
      <c r="HX104" s="51"/>
      <c r="HY104" s="51"/>
      <c r="HZ104" s="51"/>
      <c r="IA104" s="51"/>
      <c r="IB104" s="51"/>
      <c r="IC104" s="51"/>
      <c r="ID104" s="51"/>
      <c r="IE104" s="51"/>
      <c r="IF104" s="51"/>
      <c r="IG104" s="51"/>
      <c r="IH104" s="51"/>
      <c r="II104" s="51"/>
      <c r="IJ104" s="51"/>
      <c r="IK104" s="51"/>
      <c r="IL104" s="51"/>
      <c r="IM104" s="51"/>
      <c r="IN104" s="51"/>
      <c r="IO104" s="51"/>
      <c r="IP104" s="51"/>
      <c r="IQ104" s="51"/>
      <c r="IR104" s="51"/>
      <c r="IS104" s="51"/>
      <c r="IT104" s="51"/>
      <c r="IU104" s="51"/>
      <c r="IV104" s="51"/>
    </row>
    <row r="105" spans="1:256">
      <c r="A105" s="51"/>
      <c r="B105" s="51"/>
      <c r="C105" s="51"/>
      <c r="D105" s="51"/>
      <c r="E105" s="51"/>
      <c r="F105" s="51"/>
      <c r="G105" s="51"/>
      <c r="H105" s="51"/>
      <c r="I105" s="56"/>
      <c r="J105" s="51"/>
      <c r="K105" s="56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  <c r="IR105" s="51"/>
      <c r="IS105" s="51"/>
      <c r="IT105" s="51"/>
      <c r="IU105" s="51"/>
      <c r="IV105" s="51"/>
    </row>
    <row r="106" spans="1:256">
      <c r="A106" s="51"/>
      <c r="B106" s="51"/>
      <c r="C106" s="51"/>
      <c r="D106" s="51"/>
      <c r="E106" s="51"/>
      <c r="F106" s="51"/>
      <c r="G106" s="51"/>
      <c r="H106" s="51"/>
      <c r="I106" s="56"/>
      <c r="J106" s="51"/>
      <c r="K106" s="56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  <c r="IR106" s="51"/>
      <c r="IS106" s="51"/>
      <c r="IT106" s="51"/>
      <c r="IU106" s="51"/>
      <c r="IV106" s="51"/>
    </row>
    <row r="107" spans="1:256">
      <c r="A107" s="51"/>
      <c r="B107" s="51"/>
      <c r="C107" s="51"/>
      <c r="D107" s="51"/>
      <c r="E107" s="51"/>
      <c r="F107" s="51"/>
      <c r="G107" s="51"/>
      <c r="H107" s="51"/>
      <c r="I107" s="56"/>
      <c r="J107" s="51"/>
      <c r="K107" s="56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  <c r="HM107" s="51"/>
      <c r="HN107" s="51"/>
      <c r="HO107" s="51"/>
      <c r="HP107" s="51"/>
      <c r="HQ107" s="51"/>
      <c r="HR107" s="51"/>
      <c r="HS107" s="51"/>
      <c r="HT107" s="51"/>
      <c r="HU107" s="51"/>
      <c r="HV107" s="51"/>
      <c r="HW107" s="51"/>
      <c r="HX107" s="51"/>
      <c r="HY107" s="51"/>
      <c r="HZ107" s="51"/>
      <c r="IA107" s="51"/>
      <c r="IB107" s="51"/>
      <c r="IC107" s="51"/>
      <c r="ID107" s="51"/>
      <c r="IE107" s="51"/>
      <c r="IF107" s="51"/>
      <c r="IG107" s="51"/>
      <c r="IH107" s="51"/>
      <c r="II107" s="51"/>
      <c r="IJ107" s="51"/>
      <c r="IK107" s="51"/>
      <c r="IL107" s="51"/>
      <c r="IM107" s="51"/>
      <c r="IN107" s="51"/>
      <c r="IO107" s="51"/>
      <c r="IP107" s="51"/>
      <c r="IQ107" s="51"/>
      <c r="IR107" s="51"/>
      <c r="IS107" s="51"/>
      <c r="IT107" s="51"/>
      <c r="IU107" s="51"/>
      <c r="IV107" s="51"/>
    </row>
    <row r="108" spans="1:256">
      <c r="A108" s="51"/>
      <c r="B108" s="51"/>
      <c r="C108" s="51"/>
      <c r="D108" s="51"/>
      <c r="E108" s="51"/>
      <c r="F108" s="51"/>
      <c r="G108" s="51"/>
      <c r="H108" s="51"/>
      <c r="I108" s="56"/>
      <c r="J108" s="51"/>
      <c r="K108" s="56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  <c r="IM108" s="51"/>
      <c r="IN108" s="51"/>
      <c r="IO108" s="51"/>
      <c r="IP108" s="51"/>
      <c r="IQ108" s="51"/>
      <c r="IR108" s="51"/>
      <c r="IS108" s="51"/>
      <c r="IT108" s="51"/>
      <c r="IU108" s="51"/>
      <c r="IV108" s="51"/>
    </row>
    <row r="109" spans="1:256">
      <c r="A109" s="51"/>
      <c r="B109" s="51"/>
      <c r="C109" s="51"/>
      <c r="D109" s="51"/>
      <c r="E109" s="51"/>
      <c r="F109" s="51"/>
      <c r="G109" s="51"/>
      <c r="H109" s="51"/>
      <c r="I109" s="56"/>
      <c r="J109" s="51"/>
      <c r="K109" s="56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  <c r="HM109" s="51"/>
      <c r="HN109" s="51"/>
      <c r="HO109" s="51"/>
      <c r="HP109" s="51"/>
      <c r="HQ109" s="51"/>
      <c r="HR109" s="51"/>
      <c r="HS109" s="51"/>
      <c r="HT109" s="51"/>
      <c r="HU109" s="51"/>
      <c r="HV109" s="51"/>
      <c r="HW109" s="51"/>
      <c r="HX109" s="51"/>
      <c r="HY109" s="51"/>
      <c r="HZ109" s="51"/>
      <c r="IA109" s="51"/>
      <c r="IB109" s="51"/>
      <c r="IC109" s="51"/>
      <c r="ID109" s="51"/>
      <c r="IE109" s="51"/>
      <c r="IF109" s="51"/>
      <c r="IG109" s="51"/>
      <c r="IH109" s="51"/>
      <c r="II109" s="51"/>
      <c r="IJ109" s="51"/>
      <c r="IK109" s="51"/>
      <c r="IL109" s="51"/>
      <c r="IM109" s="51"/>
      <c r="IN109" s="51"/>
      <c r="IO109" s="51"/>
      <c r="IP109" s="51"/>
      <c r="IQ109" s="51"/>
      <c r="IR109" s="51"/>
      <c r="IS109" s="51"/>
      <c r="IT109" s="51"/>
      <c r="IU109" s="51"/>
      <c r="IV109" s="51"/>
    </row>
    <row r="110" spans="1:256">
      <c r="A110" s="51"/>
      <c r="B110" s="51"/>
      <c r="C110" s="51"/>
      <c r="D110" s="51"/>
      <c r="E110" s="51"/>
      <c r="F110" s="51"/>
      <c r="G110" s="51"/>
      <c r="H110" s="51"/>
      <c r="I110" s="56"/>
      <c r="J110" s="51"/>
      <c r="K110" s="56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  <c r="HM110" s="51"/>
      <c r="HN110" s="51"/>
      <c r="HO110" s="51"/>
      <c r="HP110" s="51"/>
      <c r="HQ110" s="51"/>
      <c r="HR110" s="51"/>
      <c r="HS110" s="51"/>
      <c r="HT110" s="51"/>
      <c r="HU110" s="51"/>
      <c r="HV110" s="51"/>
      <c r="HW110" s="51"/>
      <c r="HX110" s="51"/>
      <c r="HY110" s="51"/>
      <c r="HZ110" s="51"/>
      <c r="IA110" s="51"/>
      <c r="IB110" s="51"/>
      <c r="IC110" s="51"/>
      <c r="ID110" s="51"/>
      <c r="IE110" s="51"/>
      <c r="IF110" s="51"/>
      <c r="IG110" s="51"/>
      <c r="IH110" s="51"/>
      <c r="II110" s="51"/>
      <c r="IJ110" s="51"/>
      <c r="IK110" s="51"/>
      <c r="IL110" s="51"/>
      <c r="IM110" s="51"/>
      <c r="IN110" s="51"/>
      <c r="IO110" s="51"/>
      <c r="IP110" s="51"/>
      <c r="IQ110" s="51"/>
      <c r="IR110" s="51"/>
      <c r="IS110" s="51"/>
      <c r="IT110" s="51"/>
      <c r="IU110" s="51"/>
      <c r="IV110" s="51"/>
    </row>
    <row r="111" spans="1:256">
      <c r="A111" s="51"/>
      <c r="B111" s="51"/>
      <c r="C111" s="51"/>
      <c r="D111" s="51"/>
      <c r="E111" s="51"/>
      <c r="F111" s="51"/>
      <c r="G111" s="51"/>
      <c r="H111" s="51"/>
      <c r="I111" s="56"/>
      <c r="J111" s="51"/>
      <c r="K111" s="56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  <c r="HM111" s="51"/>
      <c r="HN111" s="51"/>
      <c r="HO111" s="51"/>
      <c r="HP111" s="51"/>
      <c r="HQ111" s="51"/>
      <c r="HR111" s="51"/>
      <c r="HS111" s="51"/>
      <c r="HT111" s="51"/>
      <c r="HU111" s="51"/>
      <c r="HV111" s="51"/>
      <c r="HW111" s="51"/>
      <c r="HX111" s="51"/>
      <c r="HY111" s="51"/>
      <c r="HZ111" s="51"/>
      <c r="IA111" s="51"/>
      <c r="IB111" s="51"/>
      <c r="IC111" s="51"/>
      <c r="ID111" s="51"/>
      <c r="IE111" s="51"/>
      <c r="IF111" s="51"/>
      <c r="IG111" s="51"/>
      <c r="IH111" s="51"/>
      <c r="II111" s="51"/>
      <c r="IJ111" s="51"/>
      <c r="IK111" s="51"/>
      <c r="IL111" s="51"/>
      <c r="IM111" s="51"/>
      <c r="IN111" s="51"/>
      <c r="IO111" s="51"/>
      <c r="IP111" s="51"/>
      <c r="IQ111" s="51"/>
      <c r="IR111" s="51"/>
      <c r="IS111" s="51"/>
      <c r="IT111" s="51"/>
      <c r="IU111" s="51"/>
      <c r="IV111" s="51"/>
    </row>
    <row r="112" spans="1:256">
      <c r="A112" s="51"/>
      <c r="B112" s="51"/>
      <c r="C112" s="51"/>
      <c r="D112" s="51"/>
      <c r="E112" s="51"/>
      <c r="F112" s="51"/>
      <c r="G112" s="51"/>
      <c r="H112" s="51"/>
      <c r="I112" s="56"/>
      <c r="J112" s="51"/>
      <c r="K112" s="56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  <c r="IF112" s="51"/>
      <c r="IG112" s="51"/>
      <c r="IH112" s="51"/>
      <c r="II112" s="51"/>
      <c r="IJ112" s="51"/>
      <c r="IK112" s="51"/>
      <c r="IL112" s="51"/>
      <c r="IM112" s="51"/>
      <c r="IN112" s="51"/>
      <c r="IO112" s="51"/>
      <c r="IP112" s="51"/>
      <c r="IQ112" s="51"/>
      <c r="IR112" s="51"/>
      <c r="IS112" s="51"/>
      <c r="IT112" s="51"/>
      <c r="IU112" s="51"/>
      <c r="IV112" s="51"/>
    </row>
    <row r="113" spans="1:256">
      <c r="A113" s="51"/>
      <c r="B113" s="51"/>
      <c r="C113" s="51"/>
      <c r="D113" s="51"/>
      <c r="E113" s="51"/>
      <c r="F113" s="51"/>
      <c r="G113" s="51"/>
      <c r="H113" s="51"/>
      <c r="I113" s="56"/>
      <c r="J113" s="51"/>
      <c r="K113" s="56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  <c r="IC113" s="51"/>
      <c r="ID113" s="51"/>
      <c r="IE113" s="51"/>
      <c r="IF113" s="51"/>
      <c r="IG113" s="51"/>
      <c r="IH113" s="51"/>
      <c r="II113" s="51"/>
      <c r="IJ113" s="51"/>
      <c r="IK113" s="51"/>
      <c r="IL113" s="51"/>
      <c r="IM113" s="51"/>
      <c r="IN113" s="51"/>
      <c r="IO113" s="51"/>
      <c r="IP113" s="51"/>
      <c r="IQ113" s="51"/>
      <c r="IR113" s="51"/>
      <c r="IS113" s="51"/>
      <c r="IT113" s="51"/>
      <c r="IU113" s="51"/>
      <c r="IV113" s="51"/>
    </row>
    <row r="114" spans="1:256">
      <c r="A114" s="51"/>
      <c r="B114" s="51"/>
      <c r="C114" s="51"/>
      <c r="D114" s="51"/>
      <c r="E114" s="51"/>
      <c r="F114" s="51"/>
      <c r="G114" s="51"/>
      <c r="H114" s="51"/>
      <c r="I114" s="56"/>
      <c r="J114" s="51"/>
      <c r="K114" s="56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  <c r="IC114" s="51"/>
      <c r="ID114" s="51"/>
      <c r="IE114" s="51"/>
      <c r="IF114" s="51"/>
      <c r="IG114" s="51"/>
      <c r="IH114" s="51"/>
      <c r="II114" s="51"/>
      <c r="IJ114" s="51"/>
      <c r="IK114" s="51"/>
      <c r="IL114" s="51"/>
      <c r="IM114" s="51"/>
      <c r="IN114" s="51"/>
      <c r="IO114" s="51"/>
      <c r="IP114" s="51"/>
      <c r="IQ114" s="51"/>
      <c r="IR114" s="51"/>
      <c r="IS114" s="51"/>
      <c r="IT114" s="51"/>
      <c r="IU114" s="51"/>
      <c r="IV114" s="51"/>
    </row>
    <row r="115" spans="1:256">
      <c r="A115" s="51"/>
      <c r="B115" s="51"/>
      <c r="C115" s="51"/>
      <c r="D115" s="51"/>
      <c r="E115" s="51"/>
      <c r="F115" s="51"/>
      <c r="G115" s="51"/>
      <c r="H115" s="51"/>
      <c r="I115" s="56"/>
      <c r="J115" s="51"/>
      <c r="K115" s="56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  <c r="HR115" s="51"/>
      <c r="HS115" s="51"/>
      <c r="HT115" s="51"/>
      <c r="HU115" s="51"/>
      <c r="HV115" s="51"/>
      <c r="HW115" s="51"/>
      <c r="HX115" s="51"/>
      <c r="HY115" s="51"/>
      <c r="HZ115" s="51"/>
      <c r="IA115" s="51"/>
      <c r="IB115" s="51"/>
      <c r="IC115" s="51"/>
      <c r="ID115" s="51"/>
      <c r="IE115" s="51"/>
      <c r="IF115" s="51"/>
      <c r="IG115" s="51"/>
      <c r="IH115" s="51"/>
      <c r="II115" s="51"/>
      <c r="IJ115" s="51"/>
      <c r="IK115" s="51"/>
      <c r="IL115" s="51"/>
      <c r="IM115" s="51"/>
      <c r="IN115" s="51"/>
      <c r="IO115" s="51"/>
      <c r="IP115" s="51"/>
      <c r="IQ115" s="51"/>
      <c r="IR115" s="51"/>
      <c r="IS115" s="51"/>
      <c r="IT115" s="51"/>
      <c r="IU115" s="51"/>
      <c r="IV115" s="51"/>
    </row>
    <row r="116" spans="1:256">
      <c r="A116" s="51"/>
      <c r="B116" s="51"/>
      <c r="C116" s="51"/>
      <c r="D116" s="51"/>
      <c r="E116" s="51"/>
      <c r="F116" s="51"/>
      <c r="G116" s="51"/>
      <c r="H116" s="51"/>
      <c r="I116" s="56"/>
      <c r="J116" s="51"/>
      <c r="K116" s="56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  <c r="IF116" s="51"/>
      <c r="IG116" s="51"/>
      <c r="IH116" s="51"/>
      <c r="II116" s="51"/>
      <c r="IJ116" s="51"/>
      <c r="IK116" s="51"/>
      <c r="IL116" s="51"/>
      <c r="IM116" s="51"/>
      <c r="IN116" s="51"/>
      <c r="IO116" s="51"/>
      <c r="IP116" s="51"/>
      <c r="IQ116" s="51"/>
      <c r="IR116" s="51"/>
      <c r="IS116" s="51"/>
      <c r="IT116" s="51"/>
      <c r="IU116" s="51"/>
      <c r="IV116" s="51"/>
    </row>
    <row r="117" spans="1:256">
      <c r="A117" s="51"/>
      <c r="B117" s="51"/>
      <c r="C117" s="51"/>
      <c r="D117" s="51"/>
      <c r="E117" s="51"/>
      <c r="F117" s="51"/>
      <c r="G117" s="51"/>
      <c r="H117" s="51"/>
      <c r="I117" s="56"/>
      <c r="J117" s="51"/>
      <c r="K117" s="56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  <c r="IK117" s="51"/>
      <c r="IL117" s="51"/>
      <c r="IM117" s="51"/>
      <c r="IN117" s="51"/>
      <c r="IO117" s="51"/>
      <c r="IP117" s="51"/>
      <c r="IQ117" s="51"/>
      <c r="IR117" s="51"/>
      <c r="IS117" s="51"/>
      <c r="IT117" s="51"/>
      <c r="IU117" s="51"/>
      <c r="IV117" s="51"/>
    </row>
    <row r="118" spans="1:256">
      <c r="A118" s="51"/>
      <c r="B118" s="51"/>
      <c r="C118" s="51"/>
      <c r="D118" s="51"/>
      <c r="E118" s="51"/>
      <c r="F118" s="51"/>
      <c r="G118" s="51"/>
      <c r="H118" s="51"/>
      <c r="I118" s="56"/>
      <c r="J118" s="51"/>
      <c r="K118" s="56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  <c r="IC118" s="51"/>
      <c r="ID118" s="51"/>
      <c r="IE118" s="51"/>
      <c r="IF118" s="51"/>
      <c r="IG118" s="51"/>
      <c r="IH118" s="51"/>
      <c r="II118" s="51"/>
      <c r="IJ118" s="51"/>
      <c r="IK118" s="51"/>
      <c r="IL118" s="51"/>
      <c r="IM118" s="51"/>
      <c r="IN118" s="51"/>
      <c r="IO118" s="51"/>
      <c r="IP118" s="51"/>
      <c r="IQ118" s="51"/>
      <c r="IR118" s="51"/>
      <c r="IS118" s="51"/>
      <c r="IT118" s="51"/>
      <c r="IU118" s="51"/>
      <c r="IV118" s="51"/>
    </row>
    <row r="119" spans="1:256">
      <c r="A119" s="51"/>
      <c r="B119" s="51"/>
      <c r="C119" s="51"/>
      <c r="D119" s="51"/>
      <c r="E119" s="51"/>
      <c r="F119" s="51"/>
      <c r="G119" s="51"/>
      <c r="H119" s="51"/>
      <c r="I119" s="56"/>
      <c r="J119" s="51"/>
      <c r="K119" s="56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  <c r="IC119" s="51"/>
      <c r="ID119" s="51"/>
      <c r="IE119" s="51"/>
      <c r="IF119" s="51"/>
      <c r="IG119" s="51"/>
      <c r="IH119" s="51"/>
      <c r="II119" s="51"/>
      <c r="IJ119" s="51"/>
      <c r="IK119" s="51"/>
      <c r="IL119" s="51"/>
      <c r="IM119" s="51"/>
      <c r="IN119" s="51"/>
      <c r="IO119" s="51"/>
      <c r="IP119" s="51"/>
      <c r="IQ119" s="51"/>
      <c r="IR119" s="51"/>
      <c r="IS119" s="51"/>
      <c r="IT119" s="51"/>
      <c r="IU119" s="51"/>
      <c r="IV119" s="51"/>
    </row>
    <row r="120" spans="1:256">
      <c r="A120" s="51"/>
      <c r="B120" s="51"/>
      <c r="C120" s="51"/>
      <c r="D120" s="51"/>
      <c r="E120" s="51"/>
      <c r="F120" s="51"/>
      <c r="G120" s="51"/>
      <c r="H120" s="51"/>
      <c r="I120" s="56"/>
      <c r="J120" s="51"/>
      <c r="K120" s="56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  <c r="IC120" s="51"/>
      <c r="ID120" s="51"/>
      <c r="IE120" s="51"/>
      <c r="IF120" s="51"/>
      <c r="IG120" s="51"/>
      <c r="IH120" s="51"/>
      <c r="II120" s="51"/>
      <c r="IJ120" s="51"/>
      <c r="IK120" s="51"/>
      <c r="IL120" s="51"/>
      <c r="IM120" s="51"/>
      <c r="IN120" s="51"/>
      <c r="IO120" s="51"/>
      <c r="IP120" s="51"/>
      <c r="IQ120" s="51"/>
      <c r="IR120" s="51"/>
      <c r="IS120" s="51"/>
      <c r="IT120" s="51"/>
      <c r="IU120" s="51"/>
      <c r="IV120" s="51"/>
    </row>
    <row r="121" spans="1:256">
      <c r="A121" s="51"/>
      <c r="B121" s="51"/>
      <c r="C121" s="51"/>
      <c r="D121" s="51"/>
      <c r="E121" s="51"/>
      <c r="F121" s="51"/>
      <c r="G121" s="51"/>
      <c r="H121" s="51"/>
      <c r="I121" s="56"/>
      <c r="J121" s="51"/>
      <c r="K121" s="56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  <c r="IM121" s="51"/>
      <c r="IN121" s="51"/>
      <c r="IO121" s="51"/>
      <c r="IP121" s="51"/>
      <c r="IQ121" s="51"/>
      <c r="IR121" s="51"/>
      <c r="IS121" s="51"/>
      <c r="IT121" s="51"/>
      <c r="IU121" s="51"/>
      <c r="IV121" s="51"/>
    </row>
    <row r="122" spans="1:256">
      <c r="A122" s="51"/>
      <c r="B122" s="51"/>
      <c r="C122" s="51"/>
      <c r="D122" s="51"/>
      <c r="E122" s="51"/>
      <c r="F122" s="51"/>
      <c r="G122" s="51"/>
      <c r="H122" s="51"/>
      <c r="I122" s="56"/>
      <c r="J122" s="51"/>
      <c r="K122" s="56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  <c r="IM122" s="51"/>
      <c r="IN122" s="51"/>
      <c r="IO122" s="51"/>
      <c r="IP122" s="51"/>
      <c r="IQ122" s="51"/>
      <c r="IR122" s="51"/>
      <c r="IS122" s="51"/>
      <c r="IT122" s="51"/>
      <c r="IU122" s="51"/>
      <c r="IV122" s="51"/>
    </row>
    <row r="123" spans="1:256">
      <c r="A123" s="51"/>
      <c r="B123" s="51"/>
      <c r="C123" s="51"/>
      <c r="D123" s="51"/>
      <c r="E123" s="51"/>
      <c r="F123" s="51"/>
      <c r="G123" s="51"/>
      <c r="H123" s="51"/>
      <c r="I123" s="56"/>
      <c r="J123" s="51"/>
      <c r="K123" s="56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  <c r="IM123" s="51"/>
      <c r="IN123" s="51"/>
      <c r="IO123" s="51"/>
      <c r="IP123" s="51"/>
      <c r="IQ123" s="51"/>
      <c r="IR123" s="51"/>
      <c r="IS123" s="51"/>
      <c r="IT123" s="51"/>
      <c r="IU123" s="51"/>
      <c r="IV123" s="51"/>
    </row>
    <row r="124" spans="1:256">
      <c r="A124" s="51"/>
      <c r="B124" s="51"/>
      <c r="C124" s="51"/>
      <c r="D124" s="51"/>
      <c r="E124" s="51"/>
      <c r="F124" s="51"/>
      <c r="G124" s="51"/>
      <c r="H124" s="51"/>
      <c r="I124" s="56"/>
      <c r="J124" s="51"/>
      <c r="K124" s="56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1"/>
      <c r="IL124" s="51"/>
      <c r="IM124" s="51"/>
      <c r="IN124" s="51"/>
      <c r="IO124" s="51"/>
      <c r="IP124" s="51"/>
      <c r="IQ124" s="51"/>
      <c r="IR124" s="51"/>
      <c r="IS124" s="51"/>
      <c r="IT124" s="51"/>
      <c r="IU124" s="51"/>
      <c r="IV124" s="51"/>
    </row>
    <row r="125" spans="1:256">
      <c r="A125" s="51"/>
      <c r="B125" s="51"/>
      <c r="C125" s="51"/>
      <c r="D125" s="51"/>
      <c r="E125" s="51"/>
      <c r="F125" s="51"/>
      <c r="G125" s="51"/>
      <c r="H125" s="51"/>
      <c r="I125" s="56"/>
      <c r="J125" s="51"/>
      <c r="K125" s="56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1"/>
      <c r="IL125" s="51"/>
      <c r="IM125" s="51"/>
      <c r="IN125" s="51"/>
      <c r="IO125" s="51"/>
      <c r="IP125" s="51"/>
      <c r="IQ125" s="51"/>
      <c r="IR125" s="51"/>
      <c r="IS125" s="51"/>
      <c r="IT125" s="51"/>
      <c r="IU125" s="51"/>
      <c r="IV125" s="51"/>
    </row>
    <row r="126" spans="1:256">
      <c r="A126" s="51"/>
      <c r="B126" s="51"/>
      <c r="C126" s="51"/>
      <c r="D126" s="51"/>
      <c r="E126" s="51"/>
      <c r="F126" s="51"/>
      <c r="G126" s="51"/>
      <c r="H126" s="51"/>
      <c r="I126" s="56"/>
      <c r="J126" s="51"/>
      <c r="K126" s="56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  <c r="IM126" s="51"/>
      <c r="IN126" s="51"/>
      <c r="IO126" s="51"/>
      <c r="IP126" s="51"/>
      <c r="IQ126" s="51"/>
      <c r="IR126" s="51"/>
      <c r="IS126" s="51"/>
      <c r="IT126" s="51"/>
      <c r="IU126" s="51"/>
      <c r="IV126" s="51"/>
    </row>
    <row r="127" spans="1:256">
      <c r="A127" s="51"/>
      <c r="B127" s="51"/>
      <c r="C127" s="51"/>
      <c r="D127" s="51"/>
      <c r="E127" s="51"/>
      <c r="F127" s="51"/>
      <c r="G127" s="51"/>
      <c r="H127" s="51"/>
      <c r="I127" s="56"/>
      <c r="J127" s="51"/>
      <c r="K127" s="56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1"/>
      <c r="IL127" s="51"/>
      <c r="IM127" s="51"/>
      <c r="IN127" s="51"/>
      <c r="IO127" s="51"/>
      <c r="IP127" s="51"/>
      <c r="IQ127" s="51"/>
      <c r="IR127" s="51"/>
      <c r="IS127" s="51"/>
      <c r="IT127" s="51"/>
      <c r="IU127" s="51"/>
      <c r="IV127" s="51"/>
    </row>
    <row r="128" spans="1:256">
      <c r="A128" s="51"/>
      <c r="B128" s="51"/>
      <c r="C128" s="51"/>
      <c r="D128" s="51"/>
      <c r="E128" s="51"/>
      <c r="F128" s="51"/>
      <c r="G128" s="51"/>
      <c r="H128" s="51"/>
      <c r="I128" s="56"/>
      <c r="J128" s="51"/>
      <c r="K128" s="56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1"/>
      <c r="IL128" s="51"/>
      <c r="IM128" s="51"/>
      <c r="IN128" s="51"/>
      <c r="IO128" s="51"/>
      <c r="IP128" s="51"/>
      <c r="IQ128" s="51"/>
      <c r="IR128" s="51"/>
      <c r="IS128" s="51"/>
      <c r="IT128" s="51"/>
      <c r="IU128" s="51"/>
      <c r="IV128" s="51"/>
    </row>
    <row r="129" spans="1:256">
      <c r="A129" s="51"/>
      <c r="B129" s="51"/>
      <c r="C129" s="51"/>
      <c r="D129" s="51"/>
      <c r="E129" s="51"/>
      <c r="F129" s="51"/>
      <c r="G129" s="51"/>
      <c r="H129" s="51"/>
      <c r="I129" s="56"/>
      <c r="J129" s="51"/>
      <c r="K129" s="56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1"/>
      <c r="IL129" s="51"/>
      <c r="IM129" s="51"/>
      <c r="IN129" s="51"/>
      <c r="IO129" s="51"/>
      <c r="IP129" s="51"/>
      <c r="IQ129" s="51"/>
      <c r="IR129" s="51"/>
      <c r="IS129" s="51"/>
      <c r="IT129" s="51"/>
      <c r="IU129" s="51"/>
      <c r="IV129" s="51"/>
    </row>
    <row r="130" spans="1:256">
      <c r="A130" s="51"/>
      <c r="B130" s="51"/>
      <c r="C130" s="51"/>
      <c r="D130" s="51"/>
      <c r="E130" s="51"/>
      <c r="F130" s="51"/>
      <c r="G130" s="51"/>
      <c r="H130" s="51"/>
      <c r="I130" s="56"/>
      <c r="J130" s="51"/>
      <c r="K130" s="56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  <c r="IK130" s="51"/>
      <c r="IL130" s="51"/>
      <c r="IM130" s="51"/>
      <c r="IN130" s="51"/>
      <c r="IO130" s="51"/>
      <c r="IP130" s="51"/>
      <c r="IQ130" s="51"/>
      <c r="IR130" s="51"/>
      <c r="IS130" s="51"/>
      <c r="IT130" s="51"/>
      <c r="IU130" s="51"/>
      <c r="IV130" s="51"/>
    </row>
    <row r="131" spans="1:256">
      <c r="A131" s="51"/>
      <c r="B131" s="51"/>
      <c r="C131" s="51"/>
      <c r="D131" s="51"/>
      <c r="E131" s="51"/>
      <c r="F131" s="51"/>
      <c r="G131" s="51"/>
      <c r="H131" s="51"/>
      <c r="I131" s="56"/>
      <c r="J131" s="51"/>
      <c r="K131" s="56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1"/>
      <c r="IL131" s="51"/>
      <c r="IM131" s="51"/>
      <c r="IN131" s="51"/>
      <c r="IO131" s="51"/>
      <c r="IP131" s="51"/>
      <c r="IQ131" s="51"/>
      <c r="IR131" s="51"/>
      <c r="IS131" s="51"/>
      <c r="IT131" s="51"/>
      <c r="IU131" s="51"/>
      <c r="IV131" s="51"/>
    </row>
    <row r="132" spans="1:256">
      <c r="A132" s="51"/>
      <c r="B132" s="51"/>
      <c r="C132" s="51"/>
      <c r="D132" s="51"/>
      <c r="E132" s="51"/>
      <c r="F132" s="51"/>
      <c r="G132" s="51"/>
      <c r="H132" s="51"/>
      <c r="I132" s="56"/>
      <c r="J132" s="51"/>
      <c r="K132" s="56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  <c r="IC132" s="51"/>
      <c r="ID132" s="51"/>
      <c r="IE132" s="51"/>
      <c r="IF132" s="51"/>
      <c r="IG132" s="51"/>
      <c r="IH132" s="51"/>
      <c r="II132" s="51"/>
      <c r="IJ132" s="51"/>
      <c r="IK132" s="51"/>
      <c r="IL132" s="51"/>
      <c r="IM132" s="51"/>
      <c r="IN132" s="51"/>
      <c r="IO132" s="51"/>
      <c r="IP132" s="51"/>
      <c r="IQ132" s="51"/>
      <c r="IR132" s="51"/>
      <c r="IS132" s="51"/>
      <c r="IT132" s="51"/>
      <c r="IU132" s="51"/>
      <c r="IV132" s="51"/>
    </row>
    <row r="133" spans="1:256">
      <c r="A133" s="51"/>
      <c r="B133" s="51"/>
      <c r="C133" s="51"/>
      <c r="D133" s="51"/>
      <c r="E133" s="51"/>
      <c r="F133" s="51"/>
      <c r="G133" s="51"/>
      <c r="H133" s="51"/>
      <c r="I133" s="56"/>
      <c r="J133" s="51"/>
      <c r="K133" s="56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  <c r="IC133" s="51"/>
      <c r="ID133" s="51"/>
      <c r="IE133" s="51"/>
      <c r="IF133" s="51"/>
      <c r="IG133" s="51"/>
      <c r="IH133" s="51"/>
      <c r="II133" s="51"/>
      <c r="IJ133" s="51"/>
      <c r="IK133" s="51"/>
      <c r="IL133" s="51"/>
      <c r="IM133" s="51"/>
      <c r="IN133" s="51"/>
      <c r="IO133" s="51"/>
      <c r="IP133" s="51"/>
      <c r="IQ133" s="51"/>
      <c r="IR133" s="51"/>
      <c r="IS133" s="51"/>
      <c r="IT133" s="51"/>
      <c r="IU133" s="51"/>
      <c r="IV133" s="51"/>
    </row>
    <row r="134" spans="1:256">
      <c r="A134" s="51"/>
      <c r="B134" s="51"/>
      <c r="C134" s="51"/>
      <c r="D134" s="51"/>
      <c r="E134" s="51"/>
      <c r="F134" s="51"/>
      <c r="G134" s="51"/>
      <c r="H134" s="51"/>
      <c r="I134" s="56"/>
      <c r="J134" s="51"/>
      <c r="K134" s="56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1"/>
      <c r="IL134" s="51"/>
      <c r="IM134" s="51"/>
      <c r="IN134" s="51"/>
      <c r="IO134" s="51"/>
      <c r="IP134" s="51"/>
      <c r="IQ134" s="51"/>
      <c r="IR134" s="51"/>
      <c r="IS134" s="51"/>
      <c r="IT134" s="51"/>
      <c r="IU134" s="51"/>
      <c r="IV134" s="51"/>
    </row>
    <row r="135" spans="1:256">
      <c r="A135" s="51"/>
      <c r="B135" s="51"/>
      <c r="C135" s="51"/>
      <c r="D135" s="51"/>
      <c r="E135" s="51"/>
      <c r="F135" s="51"/>
      <c r="G135" s="51"/>
      <c r="H135" s="51"/>
      <c r="I135" s="56"/>
      <c r="J135" s="51"/>
      <c r="K135" s="56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  <c r="IC135" s="51"/>
      <c r="ID135" s="51"/>
      <c r="IE135" s="51"/>
      <c r="IF135" s="51"/>
      <c r="IG135" s="51"/>
      <c r="IH135" s="51"/>
      <c r="II135" s="51"/>
      <c r="IJ135" s="51"/>
      <c r="IK135" s="51"/>
      <c r="IL135" s="51"/>
      <c r="IM135" s="51"/>
      <c r="IN135" s="51"/>
      <c r="IO135" s="51"/>
      <c r="IP135" s="51"/>
      <c r="IQ135" s="51"/>
      <c r="IR135" s="51"/>
      <c r="IS135" s="51"/>
      <c r="IT135" s="51"/>
      <c r="IU135" s="51"/>
      <c r="IV135" s="51"/>
    </row>
    <row r="136" spans="1:256">
      <c r="A136" s="51"/>
      <c r="B136" s="51"/>
      <c r="C136" s="51"/>
      <c r="D136" s="51"/>
      <c r="E136" s="51"/>
      <c r="F136" s="51"/>
      <c r="G136" s="51"/>
      <c r="H136" s="51"/>
      <c r="I136" s="56"/>
      <c r="J136" s="51"/>
      <c r="K136" s="56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  <c r="IC136" s="51"/>
      <c r="ID136" s="51"/>
      <c r="IE136" s="51"/>
      <c r="IF136" s="51"/>
      <c r="IG136" s="51"/>
      <c r="IH136" s="51"/>
      <c r="II136" s="51"/>
      <c r="IJ136" s="51"/>
      <c r="IK136" s="51"/>
      <c r="IL136" s="51"/>
      <c r="IM136" s="51"/>
      <c r="IN136" s="51"/>
      <c r="IO136" s="51"/>
      <c r="IP136" s="51"/>
      <c r="IQ136" s="51"/>
      <c r="IR136" s="51"/>
      <c r="IS136" s="51"/>
      <c r="IT136" s="51"/>
      <c r="IU136" s="51"/>
      <c r="IV136" s="51"/>
    </row>
    <row r="137" spans="1:256">
      <c r="A137" s="51"/>
      <c r="B137" s="51"/>
      <c r="C137" s="51"/>
      <c r="D137" s="51"/>
      <c r="E137" s="51"/>
      <c r="F137" s="51"/>
      <c r="G137" s="51"/>
      <c r="H137" s="51"/>
      <c r="I137" s="56"/>
      <c r="J137" s="51"/>
      <c r="K137" s="56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  <c r="IC137" s="51"/>
      <c r="ID137" s="51"/>
      <c r="IE137" s="51"/>
      <c r="IF137" s="51"/>
      <c r="IG137" s="51"/>
      <c r="IH137" s="51"/>
      <c r="II137" s="51"/>
      <c r="IJ137" s="51"/>
      <c r="IK137" s="51"/>
      <c r="IL137" s="51"/>
      <c r="IM137" s="51"/>
      <c r="IN137" s="51"/>
      <c r="IO137" s="51"/>
      <c r="IP137" s="51"/>
      <c r="IQ137" s="51"/>
      <c r="IR137" s="51"/>
      <c r="IS137" s="51"/>
      <c r="IT137" s="51"/>
      <c r="IU137" s="51"/>
      <c r="IV137" s="51"/>
    </row>
    <row r="138" spans="1:256">
      <c r="A138" s="51"/>
      <c r="B138" s="51"/>
      <c r="C138" s="51"/>
      <c r="D138" s="51"/>
      <c r="E138" s="51"/>
      <c r="F138" s="51"/>
      <c r="G138" s="51"/>
      <c r="H138" s="51"/>
      <c r="I138" s="56"/>
      <c r="J138" s="51"/>
      <c r="K138" s="56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  <c r="IC138" s="51"/>
      <c r="ID138" s="51"/>
      <c r="IE138" s="51"/>
      <c r="IF138" s="51"/>
      <c r="IG138" s="51"/>
      <c r="IH138" s="51"/>
      <c r="II138" s="51"/>
      <c r="IJ138" s="51"/>
      <c r="IK138" s="51"/>
      <c r="IL138" s="51"/>
      <c r="IM138" s="51"/>
      <c r="IN138" s="51"/>
      <c r="IO138" s="51"/>
      <c r="IP138" s="51"/>
      <c r="IQ138" s="51"/>
      <c r="IR138" s="51"/>
      <c r="IS138" s="51"/>
      <c r="IT138" s="51"/>
      <c r="IU138" s="51"/>
      <c r="IV138" s="51"/>
    </row>
    <row r="139" spans="1:256">
      <c r="A139" s="51"/>
      <c r="B139" s="51"/>
      <c r="C139" s="51"/>
      <c r="D139" s="51"/>
      <c r="E139" s="51"/>
      <c r="F139" s="51"/>
      <c r="G139" s="51"/>
      <c r="H139" s="51"/>
      <c r="I139" s="56"/>
      <c r="J139" s="51"/>
      <c r="K139" s="56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  <c r="IC139" s="51"/>
      <c r="ID139" s="51"/>
      <c r="IE139" s="51"/>
      <c r="IF139" s="51"/>
      <c r="IG139" s="51"/>
      <c r="IH139" s="51"/>
      <c r="II139" s="51"/>
      <c r="IJ139" s="51"/>
      <c r="IK139" s="51"/>
      <c r="IL139" s="51"/>
      <c r="IM139" s="51"/>
      <c r="IN139" s="51"/>
      <c r="IO139" s="51"/>
      <c r="IP139" s="51"/>
      <c r="IQ139" s="51"/>
      <c r="IR139" s="51"/>
      <c r="IS139" s="51"/>
      <c r="IT139" s="51"/>
      <c r="IU139" s="51"/>
      <c r="IV139" s="51"/>
    </row>
    <row r="140" spans="1:256">
      <c r="A140" s="51"/>
      <c r="B140" s="51"/>
      <c r="C140" s="51"/>
      <c r="D140" s="51"/>
      <c r="E140" s="51"/>
      <c r="F140" s="51"/>
      <c r="G140" s="51"/>
      <c r="H140" s="51"/>
      <c r="I140" s="56"/>
      <c r="J140" s="51"/>
      <c r="K140" s="56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  <c r="IC140" s="51"/>
      <c r="ID140" s="51"/>
      <c r="IE140" s="51"/>
      <c r="IF140" s="51"/>
      <c r="IG140" s="51"/>
      <c r="IH140" s="51"/>
      <c r="II140" s="51"/>
      <c r="IJ140" s="51"/>
      <c r="IK140" s="51"/>
      <c r="IL140" s="51"/>
      <c r="IM140" s="51"/>
      <c r="IN140" s="51"/>
      <c r="IO140" s="51"/>
      <c r="IP140" s="51"/>
      <c r="IQ140" s="51"/>
      <c r="IR140" s="51"/>
      <c r="IS140" s="51"/>
      <c r="IT140" s="51"/>
      <c r="IU140" s="51"/>
      <c r="IV140" s="51"/>
    </row>
    <row r="141" spans="1:256">
      <c r="A141" s="51"/>
      <c r="B141" s="51"/>
      <c r="C141" s="51"/>
      <c r="D141" s="51"/>
      <c r="E141" s="51"/>
      <c r="F141" s="51"/>
      <c r="G141" s="51"/>
      <c r="H141" s="51"/>
      <c r="I141" s="56"/>
      <c r="J141" s="51"/>
      <c r="K141" s="56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  <c r="IC141" s="51"/>
      <c r="ID141" s="51"/>
      <c r="IE141" s="51"/>
      <c r="IF141" s="51"/>
      <c r="IG141" s="51"/>
      <c r="IH141" s="51"/>
      <c r="II141" s="51"/>
      <c r="IJ141" s="51"/>
      <c r="IK141" s="51"/>
      <c r="IL141" s="51"/>
      <c r="IM141" s="51"/>
      <c r="IN141" s="51"/>
      <c r="IO141" s="51"/>
      <c r="IP141" s="51"/>
      <c r="IQ141" s="51"/>
      <c r="IR141" s="51"/>
      <c r="IS141" s="51"/>
      <c r="IT141" s="51"/>
      <c r="IU141" s="51"/>
      <c r="IV141" s="51"/>
    </row>
    <row r="142" spans="1:256">
      <c r="A142" s="51"/>
      <c r="B142" s="51"/>
      <c r="C142" s="51"/>
      <c r="D142" s="51"/>
      <c r="E142" s="51"/>
      <c r="F142" s="51"/>
      <c r="G142" s="51"/>
      <c r="H142" s="51"/>
      <c r="I142" s="56"/>
      <c r="J142" s="51"/>
      <c r="K142" s="56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  <c r="IC142" s="51"/>
      <c r="ID142" s="51"/>
      <c r="IE142" s="51"/>
      <c r="IF142" s="51"/>
      <c r="IG142" s="51"/>
      <c r="IH142" s="51"/>
      <c r="II142" s="51"/>
      <c r="IJ142" s="51"/>
      <c r="IK142" s="51"/>
      <c r="IL142" s="51"/>
      <c r="IM142" s="51"/>
      <c r="IN142" s="51"/>
      <c r="IO142" s="51"/>
      <c r="IP142" s="51"/>
      <c r="IQ142" s="51"/>
      <c r="IR142" s="51"/>
      <c r="IS142" s="51"/>
      <c r="IT142" s="51"/>
      <c r="IU142" s="51"/>
      <c r="IV142" s="51"/>
    </row>
  </sheetData>
  <autoFilter ref="A3:IV62"/>
  <mergeCells count="11">
    <mergeCell ref="J2:K2"/>
    <mergeCell ref="E2:E3"/>
    <mergeCell ref="F2:F3"/>
    <mergeCell ref="D23:D25"/>
    <mergeCell ref="D26:D28"/>
    <mergeCell ref="D29:D31"/>
    <mergeCell ref="B1:K1"/>
    <mergeCell ref="B2:C2"/>
    <mergeCell ref="D2:D3"/>
    <mergeCell ref="G2:G3"/>
    <mergeCell ref="H2:I2"/>
  </mergeCells>
  <phoneticPr fontId="8" type="noConversion"/>
  <dataValidations count="3">
    <dataValidation type="list" allowBlank="1" showInputMessage="1" showErrorMessage="1" sqref="J4:J31 J33:J60">
      <formula1>帐户名称</formula1>
    </dataValidation>
    <dataValidation type="list" allowBlank="1" showInputMessage="1" showErrorMessage="1" sqref="E63:F63 D32:D63 D4:D29">
      <formula1>"银收,银付,现收,现付,转"</formula1>
    </dataValidation>
    <dataValidation type="list" allowBlank="1" showInputMessage="1" showErrorMessage="1" sqref="H4:H62">
      <formula1>账户名称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abSelected="1" workbookViewId="0">
      <selection activeCell="I5" sqref="I5"/>
    </sheetView>
  </sheetViews>
  <sheetFormatPr defaultRowHeight="14.25"/>
  <cols>
    <col min="1" max="1" width="1.625" customWidth="1"/>
    <col min="2" max="2" width="7.125" customWidth="1"/>
    <col min="3" max="3" width="4.75" customWidth="1"/>
    <col min="4" max="4" width="10.125" customWidth="1"/>
    <col min="5" max="5" width="17.5" customWidth="1"/>
    <col min="6" max="6" width="14.625" customWidth="1"/>
    <col min="7" max="7" width="14.5" customWidth="1"/>
    <col min="8" max="8" width="6.75" customWidth="1"/>
    <col min="9" max="9" width="18.625" customWidth="1"/>
  </cols>
  <sheetData>
    <row r="1" spans="1:9" ht="42.75" customHeight="1">
      <c r="A1" s="59"/>
      <c r="B1" s="77" t="s">
        <v>269</v>
      </c>
      <c r="C1" s="77"/>
      <c r="D1" s="77"/>
      <c r="E1" s="77"/>
      <c r="F1" s="77"/>
      <c r="G1" s="77"/>
      <c r="H1" s="77"/>
      <c r="I1" s="77"/>
    </row>
    <row r="2" spans="1:9" ht="23.25" customHeight="1">
      <c r="B2" s="78" t="s">
        <v>270</v>
      </c>
      <c r="C2" s="78"/>
      <c r="D2" s="79" t="s">
        <v>271</v>
      </c>
      <c r="E2" s="80" t="s">
        <v>272</v>
      </c>
      <c r="F2" s="81" t="s">
        <v>273</v>
      </c>
      <c r="G2" s="81" t="s">
        <v>274</v>
      </c>
      <c r="H2" s="82" t="s">
        <v>275</v>
      </c>
      <c r="I2" s="81" t="s">
        <v>276</v>
      </c>
    </row>
    <row r="3" spans="1:9" ht="15" thickBot="1">
      <c r="B3" s="83" t="s">
        <v>277</v>
      </c>
      <c r="C3" s="83" t="s">
        <v>278</v>
      </c>
      <c r="D3" s="84"/>
      <c r="E3" s="85"/>
      <c r="F3" s="86"/>
      <c r="G3" s="86"/>
      <c r="H3" s="87"/>
      <c r="I3" s="86"/>
    </row>
    <row r="4" spans="1:9" ht="15" thickTop="1">
      <c r="B4" s="88">
        <v>5</v>
      </c>
      <c r="C4" s="88">
        <v>1</v>
      </c>
      <c r="D4" s="89"/>
      <c r="E4" s="90" t="s">
        <v>279</v>
      </c>
      <c r="F4" s="91"/>
      <c r="G4" s="91"/>
      <c r="H4" s="92" t="s">
        <v>273</v>
      </c>
      <c r="I4" s="91">
        <v>60000</v>
      </c>
    </row>
    <row r="5" spans="1:9">
      <c r="B5" s="93"/>
      <c r="C5" s="93">
        <v>1</v>
      </c>
      <c r="D5" s="93" t="s">
        <v>254</v>
      </c>
      <c r="E5" s="93" t="str">
        <f>VLOOKUP(D5,本月会计凭证!$F$4:$K$62,2,FALSE)</f>
        <v>购进材料</v>
      </c>
      <c r="F5" s="94">
        <f>IF(LEFT(D5,2)="银收",VLOOKUP(D5,本月会计凭证!$F$4:$K$62,4,FALSE),0)</f>
        <v>0</v>
      </c>
      <c r="G5" s="94">
        <f>IF(LEFT(D5,2)="银付",VLOOKUP(D5,本月会计凭证!$F$4:$K$62,6,FALSE),0)</f>
        <v>3000</v>
      </c>
      <c r="H5" s="95" t="s">
        <v>273</v>
      </c>
      <c r="I5" s="96">
        <f>I4+F5-G5</f>
        <v>57000</v>
      </c>
    </row>
    <row r="6" spans="1:9">
      <c r="B6" s="93"/>
      <c r="C6" s="93">
        <v>2</v>
      </c>
      <c r="D6" s="93" t="s">
        <v>253</v>
      </c>
      <c r="E6" s="93" t="str">
        <f>VLOOKUP(D6,本月会计凭证!$F$4:$K$62,2,FALSE)</f>
        <v>废品出售</v>
      </c>
      <c r="F6" s="94">
        <f>IF(LEFT(D6,2)="银收",VLOOKUP(D6,本月会计凭证!$F$4:$K$62,4,FALSE),0)</f>
        <v>50</v>
      </c>
      <c r="G6" s="94">
        <f>IF(LEFT(D6,2)="银付",VLOOKUP(D6,本月会计凭证!$F$4:$K$62,6,FALSE),0)</f>
        <v>0</v>
      </c>
      <c r="H6" s="95" t="s">
        <v>273</v>
      </c>
      <c r="I6" s="96">
        <f t="shared" ref="I6:I20" si="0">I5+F6-G6</f>
        <v>57050</v>
      </c>
    </row>
    <row r="7" spans="1:9">
      <c r="B7" s="93"/>
      <c r="C7" s="93">
        <v>4</v>
      </c>
      <c r="D7" s="93" t="s">
        <v>255</v>
      </c>
      <c r="E7" s="93" t="str">
        <f>VLOOKUP(D7,本月会计凭证!$F$4:$K$62,2,FALSE)</f>
        <v>偿还S公司欠款</v>
      </c>
      <c r="F7" s="94">
        <f>IF(LEFT(D7,2)="银收",VLOOKUP(D7,本月会计凭证!$F$4:$K$62,4,FALSE),0)</f>
        <v>0</v>
      </c>
      <c r="G7" s="94">
        <f>IF(LEFT(D7,2)="银付",VLOOKUP(D7,本月会计凭证!$F$4:$K$62,6,FALSE),0)</f>
        <v>2500</v>
      </c>
      <c r="H7" s="95" t="s">
        <v>280</v>
      </c>
      <c r="I7" s="96">
        <f t="shared" si="0"/>
        <v>54550</v>
      </c>
    </row>
    <row r="8" spans="1:9">
      <c r="B8" s="93"/>
      <c r="C8" s="93">
        <v>4</v>
      </c>
      <c r="D8" s="93" t="s">
        <v>256</v>
      </c>
      <c r="E8" s="93" t="str">
        <f>VLOOKUP(D8,本月会计凭证!$F$4:$K$62,2,FALSE)</f>
        <v>出售N产品10件</v>
      </c>
      <c r="F8" s="94">
        <f>IF(LEFT(D8,2)="银收",VLOOKUP(D8,本月会计凭证!$F$4:$K$62,4,FALSE),0)</f>
        <v>15000</v>
      </c>
      <c r="G8" s="94">
        <f>IF(LEFT(D8,2)="银付",VLOOKUP(D8,本月会计凭证!$F$4:$K$62,6,FALSE),0)</f>
        <v>0</v>
      </c>
      <c r="H8" s="95" t="s">
        <v>280</v>
      </c>
      <c r="I8" s="96">
        <f t="shared" si="0"/>
        <v>69550</v>
      </c>
    </row>
    <row r="9" spans="1:9">
      <c r="B9" s="93"/>
      <c r="C9" s="93">
        <v>5</v>
      </c>
      <c r="D9" s="93" t="s">
        <v>257</v>
      </c>
      <c r="E9" s="93" t="str">
        <f>VLOOKUP(D9,本月会计凭证!$F$4:$K$62,2,FALSE)</f>
        <v>偿还欠款</v>
      </c>
      <c r="F9" s="94">
        <f>IF(LEFT(D9,2)="银收",VLOOKUP(D9,本月会计凭证!$F$4:$K$62,4,FALSE),0)</f>
        <v>0</v>
      </c>
      <c r="G9" s="94">
        <f>IF(LEFT(D9,2)="银付",VLOOKUP(D9,本月会计凭证!$F$4:$K$62,6,FALSE),0)</f>
        <v>20000</v>
      </c>
      <c r="H9" s="95" t="s">
        <v>273</v>
      </c>
      <c r="I9" s="96">
        <f t="shared" si="0"/>
        <v>49550</v>
      </c>
    </row>
    <row r="10" spans="1:9">
      <c r="B10" s="93"/>
      <c r="C10" s="93">
        <v>8</v>
      </c>
      <c r="D10" s="93" t="s">
        <v>259</v>
      </c>
      <c r="E10" s="93" t="str">
        <f>VLOOKUP(D10,本月会计凭证!$F$4:$K$62,2,FALSE)</f>
        <v>支付捐赠款</v>
      </c>
      <c r="F10" s="94">
        <f>IF(LEFT(D10,2)="银收",VLOOKUP(D10,本月会计凭证!$F$4:$K$62,4,FALSE),0)</f>
        <v>0</v>
      </c>
      <c r="G10" s="94">
        <f>IF(LEFT(D10,2)="银付",VLOOKUP(D10,本月会计凭证!$F$4:$K$62,6,FALSE),0)</f>
        <v>10000</v>
      </c>
      <c r="H10" s="95" t="s">
        <v>273</v>
      </c>
      <c r="I10" s="96">
        <f t="shared" si="0"/>
        <v>39550</v>
      </c>
    </row>
    <row r="11" spans="1:9">
      <c r="B11" s="93"/>
      <c r="C11" s="93">
        <v>9</v>
      </c>
      <c r="D11" s="93" t="s">
        <v>260</v>
      </c>
      <c r="E11" s="93" t="str">
        <f>VLOOKUP(D11,本月会计凭证!$F$4:$K$62,2,FALSE)</f>
        <v>支付借款利息</v>
      </c>
      <c r="F11" s="94">
        <f>IF(LEFT(D11,2)="银收",VLOOKUP(D11,本月会计凭证!$F$4:$K$62,4,FALSE),0)</f>
        <v>0</v>
      </c>
      <c r="G11" s="94">
        <f>IF(LEFT(D11,2)="银付",VLOOKUP(D11,本月会计凭证!$F$4:$K$62,6,FALSE),0)</f>
        <v>3400</v>
      </c>
      <c r="H11" s="95" t="s">
        <v>281</v>
      </c>
      <c r="I11" s="96">
        <f t="shared" si="0"/>
        <v>36150</v>
      </c>
    </row>
    <row r="12" spans="1:9">
      <c r="B12" s="93"/>
      <c r="C12" s="93">
        <v>10</v>
      </c>
      <c r="D12" s="93" t="s">
        <v>261</v>
      </c>
      <c r="E12" s="93" t="str">
        <f>VLOOKUP(D12,本月会计凭证!$F$4:$K$62,2,FALSE)</f>
        <v>支付预提费用</v>
      </c>
      <c r="F12" s="94">
        <f>IF(LEFT(D12,2)="银收",VLOOKUP(D12,本月会计凭证!$F$4:$K$62,4,FALSE),0)</f>
        <v>0</v>
      </c>
      <c r="G12" s="94">
        <f>IF(LEFT(D12,2)="银付",VLOOKUP(D12,本月会计凭证!$F$4:$K$62,6,FALSE),0)</f>
        <v>600</v>
      </c>
      <c r="H12" s="95" t="s">
        <v>281</v>
      </c>
      <c r="I12" s="96">
        <f t="shared" si="0"/>
        <v>35550</v>
      </c>
    </row>
    <row r="13" spans="1:9">
      <c r="B13" s="93"/>
      <c r="C13" s="93">
        <v>10</v>
      </c>
      <c r="D13" s="93" t="s">
        <v>262</v>
      </c>
      <c r="E13" s="93" t="str">
        <f>VLOOKUP(D13,本月会计凭证!$F$4:$K$62,2,FALSE)</f>
        <v>预付租金</v>
      </c>
      <c r="F13" s="94">
        <f>IF(LEFT(D13,2)="银收",VLOOKUP(D13,本月会计凭证!$F$4:$K$62,4,FALSE),0)</f>
        <v>0</v>
      </c>
      <c r="G13" s="94">
        <f>IF(LEFT(D13,2)="银付",VLOOKUP(D13,本月会计凭证!$F$4:$K$62,6,FALSE),0)</f>
        <v>900</v>
      </c>
      <c r="H13" s="95" t="s">
        <v>281</v>
      </c>
      <c r="I13" s="96">
        <f t="shared" si="0"/>
        <v>34650</v>
      </c>
    </row>
    <row r="14" spans="1:9">
      <c r="B14" s="93"/>
      <c r="C14" s="93">
        <v>11</v>
      </c>
      <c r="D14" s="93" t="s">
        <v>263</v>
      </c>
      <c r="E14" s="93" t="str">
        <f>VLOOKUP(D14,本月会计凭证!$F$4:$K$62,2,FALSE)</f>
        <v>预付租金</v>
      </c>
      <c r="F14" s="94">
        <f>IF(LEFT(D14,2)="银收",VLOOKUP(D14,本月会计凭证!$F$4:$K$62,4,FALSE),0)</f>
        <v>0</v>
      </c>
      <c r="G14" s="94">
        <f>IF(LEFT(D14,2)="银付",VLOOKUP(D14,本月会计凭证!$F$4:$K$62,6,FALSE),0)</f>
        <v>1800</v>
      </c>
      <c r="H14" s="95" t="s">
        <v>281</v>
      </c>
      <c r="I14" s="96">
        <f t="shared" si="0"/>
        <v>32850</v>
      </c>
    </row>
    <row r="15" spans="1:9">
      <c r="B15" s="93"/>
      <c r="C15" s="93">
        <v>11</v>
      </c>
      <c r="D15" s="93" t="s">
        <v>258</v>
      </c>
      <c r="E15" s="93" t="str">
        <f>VLOOKUP(D15,本月会计凭证!$F$4:$K$62,2,FALSE)</f>
        <v>偿还S公司欠款</v>
      </c>
      <c r="F15" s="94">
        <f>IF(LEFT(D15,2)="银收",VLOOKUP(D15,本月会计凭证!$F$4:$K$62,4,FALSE),0)</f>
        <v>2500</v>
      </c>
      <c r="G15" s="94">
        <f>IF(LEFT(D15,2)="银付",VLOOKUP(D15,本月会计凭证!$F$4:$K$62,6,FALSE),0)</f>
        <v>0</v>
      </c>
      <c r="H15" s="95" t="s">
        <v>281</v>
      </c>
      <c r="I15" s="96">
        <f t="shared" si="0"/>
        <v>35350</v>
      </c>
    </row>
    <row r="16" spans="1:9">
      <c r="B16" s="93"/>
      <c r="C16" s="93">
        <v>13</v>
      </c>
      <c r="D16" s="93" t="s">
        <v>264</v>
      </c>
      <c r="E16" s="93" t="str">
        <f>VLOOKUP(D16,本月会计凭证!$F$4:$K$62,2,FALSE)</f>
        <v>偿还欠款</v>
      </c>
      <c r="F16" s="94">
        <f>IF(LEFT(D16,2)="银收",VLOOKUP(D16,本月会计凭证!$F$4:$K$62,4,FALSE),0)</f>
        <v>0</v>
      </c>
      <c r="G16" s="94">
        <f>IF(LEFT(D16,2)="银付",VLOOKUP(D16,本月会计凭证!$F$4:$K$62,6,FALSE),0)</f>
        <v>20000</v>
      </c>
      <c r="H16" s="95" t="s">
        <v>281</v>
      </c>
      <c r="I16" s="96">
        <f t="shared" si="0"/>
        <v>15350</v>
      </c>
    </row>
    <row r="17" spans="2:9">
      <c r="B17" s="93"/>
      <c r="C17" s="93">
        <v>21</v>
      </c>
      <c r="D17" s="93" t="s">
        <v>265</v>
      </c>
      <c r="E17" s="93" t="str">
        <f>VLOOKUP(D17,本月会计凭证!$F$4:$K$62,2,FALSE)</f>
        <v>王五借差旅费</v>
      </c>
      <c r="F17" s="94">
        <f>IF(LEFT(D17,2)="银收",VLOOKUP(D17,本月会计凭证!$F$4:$K$62,4,FALSE),0)</f>
        <v>0</v>
      </c>
      <c r="G17" s="94">
        <f>IF(LEFT(D17,2)="银付",VLOOKUP(D17,本月会计凭证!$F$4:$K$62,6,FALSE),0)</f>
        <v>500</v>
      </c>
      <c r="H17" s="95" t="s">
        <v>281</v>
      </c>
      <c r="I17" s="96">
        <f t="shared" si="0"/>
        <v>14850</v>
      </c>
    </row>
    <row r="18" spans="2:9">
      <c r="B18" s="93"/>
      <c r="C18" s="93">
        <v>21</v>
      </c>
      <c r="D18" s="93" t="s">
        <v>266</v>
      </c>
      <c r="E18" s="93" t="str">
        <f>VLOOKUP(D18,本月会计凭证!$F$4:$K$62,2,FALSE)</f>
        <v>出售C产品15件</v>
      </c>
      <c r="F18" s="94">
        <f>IF(LEFT(D18,2)="银收",VLOOKUP(D18,本月会计凭证!$F$4:$K$62,4,FALSE),0)</f>
        <v>0</v>
      </c>
      <c r="G18" s="94">
        <f>IF(LEFT(D18,2)="银付",VLOOKUP(D18,本月会计凭证!$F$4:$K$62,6,FALSE),0)</f>
        <v>2500</v>
      </c>
      <c r="H18" s="95" t="s">
        <v>281</v>
      </c>
      <c r="I18" s="96">
        <f t="shared" si="0"/>
        <v>12350</v>
      </c>
    </row>
    <row r="19" spans="2:9">
      <c r="B19" s="93"/>
      <c r="C19" s="93">
        <v>22</v>
      </c>
      <c r="D19" s="93" t="s">
        <v>267</v>
      </c>
      <c r="E19" s="93" t="str">
        <f>VLOOKUP(D19,本月会计凭证!$F$4:$K$62,2,FALSE)</f>
        <v>支付预提费用</v>
      </c>
      <c r="F19" s="94">
        <f>IF(LEFT(D19,2)="银收",VLOOKUP(D19,本月会计凭证!$F$4:$K$62,4,FALSE),0)</f>
        <v>0</v>
      </c>
      <c r="G19" s="94">
        <f>IF(LEFT(D19,2)="银付",VLOOKUP(D19,本月会计凭证!$F$4:$K$62,6,FALSE),0)</f>
        <v>600</v>
      </c>
      <c r="H19" s="95" t="s">
        <v>281</v>
      </c>
      <c r="I19" s="96">
        <f t="shared" si="0"/>
        <v>11750</v>
      </c>
    </row>
    <row r="20" spans="2:9">
      <c r="B20" s="93"/>
      <c r="C20" s="93">
        <v>24</v>
      </c>
      <c r="D20" s="93" t="s">
        <v>268</v>
      </c>
      <c r="E20" s="93" t="str">
        <f>VLOOKUP(D20,本月会计凭证!$F$4:$K$62,2,FALSE)</f>
        <v>支付赔偿金</v>
      </c>
      <c r="F20" s="94">
        <f>IF(LEFT(D20,2)="银收",VLOOKUP(D20,本月会计凭证!$F$4:$K$62,4,FALSE),0)</f>
        <v>0</v>
      </c>
      <c r="G20" s="94">
        <f>IF(LEFT(D20,2)="银付",VLOOKUP(D20,本月会计凭证!$F$4:$K$62,6,FALSE),0)</f>
        <v>400</v>
      </c>
      <c r="H20" s="95" t="s">
        <v>281</v>
      </c>
      <c r="I20" s="96">
        <f t="shared" si="0"/>
        <v>11350</v>
      </c>
    </row>
    <row r="21" spans="2:9" ht="9" customHeight="1" thickBot="1">
      <c r="B21" s="97"/>
      <c r="C21" s="97"/>
      <c r="D21" s="97"/>
      <c r="E21" s="97"/>
      <c r="F21" s="98"/>
      <c r="G21" s="98"/>
      <c r="H21" s="97"/>
      <c r="I21" s="97"/>
    </row>
    <row r="22" spans="2:9" ht="16.5" thickTop="1">
      <c r="B22" s="76" t="s">
        <v>282</v>
      </c>
      <c r="C22" s="76"/>
      <c r="D22" s="59"/>
      <c r="E22" s="59"/>
      <c r="F22" s="60">
        <f>SUM(F5:F20)</f>
        <v>17550</v>
      </c>
      <c r="G22" s="60">
        <f>SUM(G5:G20)</f>
        <v>66200</v>
      </c>
      <c r="H22" s="61" t="s">
        <v>281</v>
      </c>
      <c r="I22" s="60">
        <f>I4+F22-G22</f>
        <v>11350</v>
      </c>
    </row>
  </sheetData>
  <mergeCells count="9">
    <mergeCell ref="B22:C22"/>
    <mergeCell ref="B1:I1"/>
    <mergeCell ref="B2:C2"/>
    <mergeCell ref="D2:D3"/>
    <mergeCell ref="E2:E3"/>
    <mergeCell ref="F2:F3"/>
    <mergeCell ref="G2:G3"/>
    <mergeCell ref="H2:H3"/>
    <mergeCell ref="I2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本月会计凭证</vt:lpstr>
      <vt:lpstr>银行存款日记账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 Office</cp:lastModifiedBy>
  <cp:lastPrinted>2011-07-25T10:21:21Z</cp:lastPrinted>
  <dcterms:created xsi:type="dcterms:W3CDTF">2006-12-23T13:09:09Z</dcterms:created>
  <dcterms:modified xsi:type="dcterms:W3CDTF">2012-08-28T01:10:18Z</dcterms:modified>
</cp:coreProperties>
</file>