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7115" windowHeight="7770" tabRatio="901"/>
  </bookViews>
  <sheets>
    <sheet name="应付票据备查簿" sheetId="3" r:id="rId1"/>
  </sheets>
  <definedNames>
    <definedName name="data">#REF!</definedName>
    <definedName name="编号">OFFSET(#REF!,1,,COUNTA(#REF!)-1)</definedName>
  </definedNames>
  <calcPr calcId="144525"/>
</workbook>
</file>

<file path=xl/calcChain.xml><?xml version="1.0" encoding="utf-8"?>
<calcChain xmlns="http://schemas.openxmlformats.org/spreadsheetml/2006/main">
  <c r="K52" i="3" l="1"/>
  <c r="J52" i="3"/>
  <c r="N52" i="3" s="1"/>
  <c r="D52" i="3"/>
  <c r="K51" i="3"/>
  <c r="J51" i="3"/>
  <c r="N51" i="3" s="1"/>
  <c r="D51" i="3"/>
  <c r="K50" i="3"/>
  <c r="J50" i="3"/>
  <c r="N50" i="3" s="1"/>
  <c r="D50" i="3"/>
  <c r="K49" i="3"/>
  <c r="J49" i="3"/>
  <c r="N49" i="3" s="1"/>
  <c r="D49" i="3"/>
  <c r="K48" i="3"/>
  <c r="J48" i="3"/>
  <c r="N48" i="3" s="1"/>
  <c r="D48" i="3"/>
  <c r="K47" i="3"/>
  <c r="J47" i="3"/>
  <c r="N47" i="3" s="1"/>
  <c r="D47" i="3"/>
  <c r="K46" i="3"/>
  <c r="J46" i="3"/>
  <c r="N46" i="3" s="1"/>
  <c r="D46" i="3"/>
  <c r="K45" i="3"/>
  <c r="J45" i="3"/>
  <c r="N45" i="3" s="1"/>
  <c r="D45" i="3"/>
  <c r="K44" i="3"/>
  <c r="J44" i="3"/>
  <c r="N44" i="3" s="1"/>
  <c r="D44" i="3"/>
  <c r="K43" i="3"/>
  <c r="J43" i="3"/>
  <c r="N43" i="3" s="1"/>
  <c r="D43" i="3"/>
  <c r="K42" i="3"/>
  <c r="J42" i="3"/>
  <c r="N42" i="3" s="1"/>
  <c r="D42" i="3"/>
  <c r="K41" i="3"/>
  <c r="J41" i="3"/>
  <c r="N41" i="3" s="1"/>
  <c r="D41" i="3"/>
  <c r="K40" i="3"/>
  <c r="J40" i="3"/>
  <c r="N40" i="3" s="1"/>
  <c r="D40" i="3"/>
  <c r="K39" i="3"/>
  <c r="J39" i="3"/>
  <c r="N39" i="3" s="1"/>
  <c r="D39" i="3"/>
  <c r="K38" i="3"/>
  <c r="J38" i="3"/>
  <c r="N38" i="3" s="1"/>
  <c r="D38" i="3"/>
  <c r="K37" i="3"/>
  <c r="J37" i="3"/>
  <c r="N37" i="3" s="1"/>
  <c r="D37" i="3"/>
  <c r="K36" i="3"/>
  <c r="J36" i="3"/>
  <c r="N36" i="3" s="1"/>
  <c r="D36" i="3"/>
  <c r="K35" i="3"/>
  <c r="J35" i="3"/>
  <c r="N35" i="3" s="1"/>
  <c r="D35" i="3"/>
  <c r="K34" i="3"/>
  <c r="J34" i="3"/>
  <c r="N34" i="3" s="1"/>
  <c r="D34" i="3"/>
  <c r="K33" i="3"/>
  <c r="J33" i="3"/>
  <c r="N33" i="3" s="1"/>
  <c r="D33" i="3"/>
  <c r="K32" i="3"/>
  <c r="J32" i="3"/>
  <c r="N32" i="3" s="1"/>
  <c r="D32" i="3"/>
  <c r="K31" i="3"/>
  <c r="J31" i="3"/>
  <c r="N31" i="3" s="1"/>
  <c r="D31" i="3"/>
  <c r="K30" i="3"/>
  <c r="J30" i="3"/>
  <c r="N30" i="3" s="1"/>
  <c r="D30" i="3"/>
  <c r="K29" i="3"/>
  <c r="J29" i="3"/>
  <c r="N29" i="3" s="1"/>
  <c r="D29" i="3"/>
  <c r="K28" i="3"/>
  <c r="J28" i="3"/>
  <c r="N28" i="3" s="1"/>
  <c r="D28" i="3"/>
  <c r="K27" i="3"/>
  <c r="J27" i="3"/>
  <c r="N27" i="3" s="1"/>
  <c r="D27" i="3"/>
  <c r="K26" i="3"/>
  <c r="J26" i="3"/>
  <c r="N26" i="3" s="1"/>
  <c r="D26" i="3"/>
  <c r="K25" i="3"/>
  <c r="J25" i="3"/>
  <c r="N25" i="3" s="1"/>
  <c r="D25" i="3"/>
  <c r="K24" i="3"/>
  <c r="J24" i="3"/>
  <c r="N24" i="3" s="1"/>
  <c r="D24" i="3"/>
  <c r="K23" i="3"/>
  <c r="J23" i="3"/>
  <c r="N23" i="3" s="1"/>
  <c r="D23" i="3"/>
  <c r="K22" i="3"/>
  <c r="J22" i="3"/>
  <c r="N22" i="3" s="1"/>
  <c r="D22" i="3"/>
  <c r="K21" i="3"/>
  <c r="J21" i="3"/>
  <c r="N21" i="3" s="1"/>
  <c r="D21" i="3"/>
  <c r="K20" i="3"/>
  <c r="J20" i="3"/>
  <c r="N20" i="3" s="1"/>
  <c r="D20" i="3"/>
  <c r="K19" i="3"/>
  <c r="J19" i="3"/>
  <c r="N19" i="3" s="1"/>
  <c r="D19" i="3"/>
  <c r="K18" i="3"/>
  <c r="J18" i="3"/>
  <c r="N18" i="3" s="1"/>
  <c r="D18" i="3"/>
  <c r="K17" i="3"/>
  <c r="J17" i="3"/>
  <c r="N17" i="3" s="1"/>
  <c r="D17" i="3"/>
  <c r="K16" i="3"/>
  <c r="J16" i="3"/>
  <c r="N16" i="3" s="1"/>
  <c r="D16" i="3"/>
  <c r="K15" i="3"/>
  <c r="J15" i="3"/>
  <c r="N15" i="3" s="1"/>
  <c r="D15" i="3"/>
  <c r="K14" i="3"/>
  <c r="J14" i="3"/>
  <c r="N14" i="3" s="1"/>
  <c r="D14" i="3"/>
  <c r="K13" i="3"/>
  <c r="J13" i="3"/>
  <c r="N13" i="3" s="1"/>
  <c r="D13" i="3"/>
  <c r="K12" i="3"/>
  <c r="J12" i="3"/>
  <c r="N12" i="3" s="1"/>
  <c r="D12" i="3"/>
  <c r="K11" i="3"/>
  <c r="J11" i="3"/>
  <c r="N11" i="3" s="1"/>
  <c r="D11" i="3"/>
  <c r="K10" i="3"/>
  <c r="J10" i="3"/>
  <c r="N10" i="3" s="1"/>
  <c r="D10" i="3"/>
  <c r="K9" i="3"/>
  <c r="J9" i="3"/>
  <c r="D9" i="3"/>
  <c r="K8" i="3"/>
  <c r="J8" i="3"/>
  <c r="D8" i="3"/>
  <c r="K7" i="3"/>
  <c r="J7" i="3"/>
  <c r="D7" i="3"/>
  <c r="K6" i="3"/>
  <c r="J6" i="3"/>
  <c r="D6" i="3"/>
  <c r="K5" i="3"/>
  <c r="J5" i="3"/>
  <c r="D5" i="3"/>
  <c r="K4" i="3"/>
  <c r="J4" i="3"/>
  <c r="D4" i="3"/>
  <c r="K3" i="3"/>
  <c r="J3" i="3"/>
  <c r="D3" i="3"/>
  <c r="M33" i="3" l="1"/>
  <c r="M39" i="3"/>
  <c r="M41" i="3"/>
  <c r="M42" i="3"/>
  <c r="M43" i="3"/>
  <c r="M48" i="3"/>
  <c r="L3" i="3"/>
  <c r="M3" i="3" s="1"/>
  <c r="N3" i="3"/>
  <c r="L5" i="3"/>
  <c r="M5" i="3" s="1"/>
  <c r="L6" i="3"/>
  <c r="M6" i="3" s="1"/>
  <c r="N6" i="3"/>
  <c r="L7" i="3"/>
  <c r="M7" i="3" s="1"/>
  <c r="N7" i="3"/>
  <c r="L8" i="3"/>
  <c r="M8" i="3" s="1"/>
  <c r="N8" i="3"/>
  <c r="L9" i="3"/>
  <c r="M9" i="3" s="1"/>
  <c r="N9" i="3"/>
  <c r="L10" i="3"/>
  <c r="L4" i="3"/>
  <c r="M4" i="3" s="1"/>
  <c r="N4" i="3"/>
  <c r="N5" i="3"/>
  <c r="M10" i="3"/>
  <c r="L11" i="3"/>
  <c r="M11" i="3" s="1"/>
  <c r="L12" i="3"/>
  <c r="M12" i="3" s="1"/>
  <c r="L13" i="3"/>
  <c r="M13" i="3" s="1"/>
  <c r="L14" i="3"/>
  <c r="M14" i="3" s="1"/>
  <c r="L15" i="3"/>
  <c r="M15" i="3" s="1"/>
  <c r="L16" i="3"/>
  <c r="M16" i="3" s="1"/>
  <c r="L17" i="3"/>
  <c r="M17" i="3" s="1"/>
  <c r="L18" i="3"/>
  <c r="M18" i="3" s="1"/>
  <c r="L19" i="3"/>
  <c r="M19" i="3" s="1"/>
  <c r="L20" i="3"/>
  <c r="M20" i="3" s="1"/>
  <c r="L21" i="3"/>
  <c r="M21" i="3" s="1"/>
  <c r="L22" i="3"/>
  <c r="M22" i="3" s="1"/>
  <c r="L23" i="3"/>
  <c r="M23" i="3" s="1"/>
  <c r="L24" i="3"/>
  <c r="M24" i="3" s="1"/>
  <c r="L25" i="3"/>
  <c r="M25" i="3" s="1"/>
  <c r="L26" i="3"/>
  <c r="M26" i="3" s="1"/>
  <c r="L27" i="3"/>
  <c r="M27" i="3" s="1"/>
  <c r="L28" i="3"/>
  <c r="M28" i="3" s="1"/>
  <c r="L29" i="3"/>
  <c r="M29" i="3" s="1"/>
  <c r="L30" i="3"/>
  <c r="M30" i="3" s="1"/>
  <c r="L31" i="3"/>
  <c r="M31" i="3" s="1"/>
  <c r="L32" i="3"/>
  <c r="M32" i="3" s="1"/>
  <c r="L33" i="3"/>
  <c r="L34" i="3"/>
  <c r="M34" i="3" s="1"/>
  <c r="L35" i="3"/>
  <c r="M35" i="3" s="1"/>
  <c r="L36" i="3"/>
  <c r="M36" i="3" s="1"/>
  <c r="L37" i="3"/>
  <c r="M37" i="3" s="1"/>
  <c r="L38" i="3"/>
  <c r="M38" i="3" s="1"/>
  <c r="L39" i="3"/>
  <c r="L40" i="3"/>
  <c r="M40" i="3" s="1"/>
  <c r="L41" i="3"/>
  <c r="L42" i="3"/>
  <c r="L43" i="3"/>
  <c r="L44" i="3"/>
  <c r="M44" i="3" s="1"/>
  <c r="L45" i="3"/>
  <c r="M45" i="3" s="1"/>
  <c r="L46" i="3"/>
  <c r="M46" i="3" s="1"/>
  <c r="L47" i="3"/>
  <c r="M47" i="3" s="1"/>
  <c r="L48" i="3"/>
  <c r="L49" i="3"/>
  <c r="M49" i="3" s="1"/>
  <c r="L50" i="3"/>
  <c r="M50" i="3" s="1"/>
  <c r="L51" i="3"/>
  <c r="M51" i="3" s="1"/>
  <c r="L52" i="3"/>
  <c r="M52" i="3" s="1"/>
</calcChain>
</file>

<file path=xl/sharedStrings.xml><?xml version="1.0" encoding="utf-8"?>
<sst xmlns="http://schemas.openxmlformats.org/spreadsheetml/2006/main" count="165" uniqueCount="79">
  <si>
    <t>商业汇票</t>
  </si>
  <si>
    <t>银行汇票</t>
  </si>
  <si>
    <t>KLBBDOI--002</t>
  </si>
  <si>
    <t>KLBBDOI--003</t>
  </si>
  <si>
    <t>KLBBDOI--004</t>
  </si>
  <si>
    <t>KLBBDOI--005</t>
  </si>
  <si>
    <t>KLBBDOI--006</t>
  </si>
  <si>
    <t>KLBBDOI--007</t>
  </si>
  <si>
    <t>KLBBDOI--008</t>
  </si>
  <si>
    <t>KLBBDOI--009</t>
  </si>
  <si>
    <t>KLBBDOI--010</t>
  </si>
  <si>
    <t>KLBBDOI--011</t>
  </si>
  <si>
    <t>KLBBDOI--012</t>
  </si>
  <si>
    <t>KLBBDOI--013</t>
  </si>
  <si>
    <t>KLBBDOI--014</t>
  </si>
  <si>
    <t>KLBBDOI--015</t>
  </si>
  <si>
    <t>KLBBDOI--016</t>
  </si>
  <si>
    <t>KLBBDOI--017</t>
  </si>
  <si>
    <t>KLBBDOI--018</t>
  </si>
  <si>
    <t>KLBBDOI--019</t>
  </si>
  <si>
    <t>KLBBDOI--020</t>
  </si>
  <si>
    <t>KLBBDOI--021</t>
  </si>
  <si>
    <t>KLBBDOI--022</t>
  </si>
  <si>
    <t>KLBBDOI--023</t>
  </si>
  <si>
    <t>KLBBDOI--024</t>
  </si>
  <si>
    <t>KLBBDOI--025</t>
  </si>
  <si>
    <t>KLBBDOI--026</t>
  </si>
  <si>
    <t>KLBBDOI--027</t>
  </si>
  <si>
    <t>KLBBDOI--028</t>
  </si>
  <si>
    <t>KLBBDOI--029</t>
  </si>
  <si>
    <t>KLBBDOI--030</t>
  </si>
  <si>
    <t>KLBBDOI--031</t>
  </si>
  <si>
    <t>KLBBDOI--032</t>
  </si>
  <si>
    <t>KLBBDOI--033</t>
  </si>
  <si>
    <t>KLBBDOI--034</t>
  </si>
  <si>
    <t>KLBBDOI--035</t>
  </si>
  <si>
    <t>KLBBDOI--036</t>
  </si>
  <si>
    <t>KLBBDOI--037</t>
  </si>
  <si>
    <t>KLBBDOI--038</t>
  </si>
  <si>
    <t>KLBBDOI--039</t>
  </si>
  <si>
    <t>KLBBDOI--040</t>
  </si>
  <si>
    <t>KLBBDOI--041</t>
  </si>
  <si>
    <t>KLBBDOI--042</t>
  </si>
  <si>
    <t>KLBBDOI--043</t>
  </si>
  <si>
    <t>KLBBDOI--044</t>
  </si>
  <si>
    <t>KLBBDOI--045</t>
  </si>
  <si>
    <t>KLBBDOI--046</t>
  </si>
  <si>
    <t>KLBBDOI--047</t>
  </si>
  <si>
    <t>KLBBDOI--048</t>
  </si>
  <si>
    <t>KLBBDOI--049</t>
  </si>
  <si>
    <t>KLBBDOI--050</t>
  </si>
  <si>
    <t>应付票据备查簿</t>
    <phoneticPr fontId="2" type="noConversion"/>
  </si>
  <si>
    <t>编号</t>
    <phoneticPr fontId="2" type="noConversion"/>
  </si>
  <si>
    <t>票据种类</t>
    <phoneticPr fontId="2" type="noConversion"/>
  </si>
  <si>
    <t>号数（自动编号）</t>
    <phoneticPr fontId="2" type="noConversion"/>
  </si>
  <si>
    <t>签发日期</t>
    <phoneticPr fontId="2" type="noConversion"/>
  </si>
  <si>
    <t>到期日期</t>
    <phoneticPr fontId="2" type="noConversion"/>
  </si>
  <si>
    <t>票面金额</t>
    <phoneticPr fontId="2" type="noConversion"/>
  </si>
  <si>
    <t>合同交易号</t>
    <phoneticPr fontId="2" type="noConversion"/>
  </si>
  <si>
    <t>收款单位</t>
    <phoneticPr fontId="2" type="noConversion"/>
  </si>
  <si>
    <t>付款日期</t>
    <phoneticPr fontId="2" type="noConversion"/>
  </si>
  <si>
    <t>年利息率</t>
    <phoneticPr fontId="2" type="noConversion"/>
  </si>
  <si>
    <t>到期应计利息</t>
    <phoneticPr fontId="2" type="noConversion"/>
  </si>
  <si>
    <t>付款金额</t>
    <phoneticPr fontId="2" type="noConversion"/>
  </si>
  <si>
    <t>备注</t>
    <phoneticPr fontId="2" type="noConversion"/>
  </si>
  <si>
    <t>KLBBDOI--001</t>
    <phoneticPr fontId="2" type="noConversion"/>
  </si>
  <si>
    <t>苏宁电器</t>
    <phoneticPr fontId="2" type="noConversion"/>
  </si>
  <si>
    <t>三唐百货</t>
    <phoneticPr fontId="2" type="noConversion"/>
  </si>
  <si>
    <t>宏图三包</t>
  </si>
  <si>
    <t>365房产</t>
    <phoneticPr fontId="2" type="noConversion"/>
  </si>
  <si>
    <t>塞纳河畔</t>
    <phoneticPr fontId="2" type="noConversion"/>
  </si>
  <si>
    <t>大润发</t>
    <phoneticPr fontId="2" type="noConversion"/>
  </si>
  <si>
    <t>百花园度假村</t>
    <phoneticPr fontId="2" type="noConversion"/>
  </si>
  <si>
    <t>合肥电信</t>
    <phoneticPr fontId="2" type="noConversion"/>
  </si>
  <si>
    <t>苏宁电器</t>
    <phoneticPr fontId="2" type="noConversion"/>
  </si>
  <si>
    <t>三唐百货</t>
    <phoneticPr fontId="2" type="noConversion"/>
  </si>
  <si>
    <t>365房产</t>
    <phoneticPr fontId="2" type="noConversion"/>
  </si>
  <si>
    <t>塞纳河畔</t>
    <phoneticPr fontId="2" type="noConversion"/>
  </si>
  <si>
    <t>2012-6-31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</si>
</sst>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￥&quot;#,##0.00_);[Red]\(&quot;￥&quot;#,##0.00\)"/>
  </numFmts>
  <fonts count="9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华文中宋"/>
      <family val="3"/>
      <charset val="134"/>
    </font>
    <font>
      <b/>
      <sz val="10"/>
      <color theme="1"/>
      <name val="华文中宋"/>
      <family val="3"/>
      <charset val="134"/>
    </font>
    <font>
      <sz val="10"/>
      <color theme="1"/>
      <name val="华文中宋"/>
      <family val="3"/>
      <charset val="134"/>
    </font>
    <font>
      <b/>
      <sz val="10"/>
      <color theme="0"/>
      <name val="华文中宋"/>
      <family val="3"/>
      <charset val="134"/>
    </font>
    <font>
      <sz val="10"/>
      <color theme="1"/>
      <name val="宋体"/>
      <family val="3"/>
      <charset val="134"/>
    </font>
    <font>
      <sz val="18"/>
      <color theme="1"/>
      <name val="华文中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0" fontId="7" fillId="0" borderId="1" xfId="1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4" fontId="7" fillId="0" borderId="8" xfId="0" applyNumberFormat="1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2"/>
  <sheetViews>
    <sheetView showGridLines="0" tabSelected="1" workbookViewId="0">
      <selection activeCell="O45" sqref="O45"/>
    </sheetView>
  </sheetViews>
  <sheetFormatPr defaultRowHeight="15.75" x14ac:dyDescent="0.15"/>
  <cols>
    <col min="1" max="1" width="9" style="1"/>
    <col min="2" max="2" width="6.5" style="1" customWidth="1"/>
    <col min="3" max="3" width="9.875" style="1" customWidth="1"/>
    <col min="4" max="4" width="16.375" style="1" customWidth="1"/>
    <col min="5" max="5" width="9.75" style="1" bestFit="1" customWidth="1"/>
    <col min="6" max="6" width="10.875" style="1" bestFit="1" customWidth="1"/>
    <col min="7" max="7" width="12.875" style="1" bestFit="1" customWidth="1"/>
    <col min="8" max="8" width="14.75" style="1" customWidth="1"/>
    <col min="9" max="9" width="13" style="1" customWidth="1"/>
    <col min="10" max="10" width="10.875" style="1" customWidth="1"/>
    <col min="11" max="11" width="8.75" style="1" bestFit="1" customWidth="1"/>
    <col min="12" max="12" width="12.5" style="1" bestFit="1" customWidth="1"/>
    <col min="13" max="13" width="14.25" style="1" customWidth="1"/>
    <col min="14" max="14" width="12.75" style="1" customWidth="1"/>
    <col min="15" max="16384" width="9" style="1"/>
  </cols>
  <sheetData>
    <row r="1" spans="2:14" ht="44.25" customHeight="1" thickBot="1" x14ac:dyDescent="0.2">
      <c r="B1" s="17" t="s">
        <v>51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2:14" s="2" customFormat="1" ht="25.5" customHeight="1" x14ac:dyDescent="0.15">
      <c r="B2" s="14" t="s">
        <v>52</v>
      </c>
      <c r="C2" s="15" t="s">
        <v>53</v>
      </c>
      <c r="D2" s="15" t="s">
        <v>54</v>
      </c>
      <c r="E2" s="15" t="s">
        <v>55</v>
      </c>
      <c r="F2" s="15" t="s">
        <v>56</v>
      </c>
      <c r="G2" s="15" t="s">
        <v>57</v>
      </c>
      <c r="H2" s="15" t="s">
        <v>58</v>
      </c>
      <c r="I2" s="15" t="s">
        <v>59</v>
      </c>
      <c r="J2" s="15" t="s">
        <v>60</v>
      </c>
      <c r="K2" s="15" t="s">
        <v>61</v>
      </c>
      <c r="L2" s="15" t="s">
        <v>62</v>
      </c>
      <c r="M2" s="15" t="s">
        <v>63</v>
      </c>
      <c r="N2" s="16" t="s">
        <v>64</v>
      </c>
    </row>
    <row r="3" spans="2:14" s="3" customFormat="1" ht="12.75" x14ac:dyDescent="0.15">
      <c r="B3" s="4">
        <v>1</v>
      </c>
      <c r="C3" s="5" t="s">
        <v>0</v>
      </c>
      <c r="D3" s="5" t="str">
        <f>IF(C3="商业汇票","SY20120"&amp;TEXT(COUNTIF($C$3:C3,C3),"00"),"YH20120"&amp;TEXT(COUNTIF($C$3:C3,C3),"00"))</f>
        <v>SY2012001</v>
      </c>
      <c r="E3" s="6">
        <v>40911</v>
      </c>
      <c r="F3" s="6">
        <v>41033</v>
      </c>
      <c r="G3" s="7">
        <v>21485</v>
      </c>
      <c r="H3" s="5" t="s">
        <v>65</v>
      </c>
      <c r="I3" s="5" t="s">
        <v>66</v>
      </c>
      <c r="J3" s="6">
        <f t="shared" ref="J3:J52" ca="1" si="0">IF(TODAY()&gt;=F3,F3,"")</f>
        <v>41033</v>
      </c>
      <c r="K3" s="8">
        <f t="shared" ref="K3:K52" si="1">IF(C3="商业汇票",0,6.25%)</f>
        <v>0</v>
      </c>
      <c r="L3" s="7">
        <f t="shared" ref="L3:L52" ca="1" si="2">IF(J3="","",G3*K3*((J3-E3)/365))</f>
        <v>0</v>
      </c>
      <c r="M3" s="7">
        <f t="shared" ref="M3:M52" ca="1" si="3">IF(J3="","",G3+L3)</f>
        <v>21485</v>
      </c>
      <c r="N3" s="9" t="str">
        <f ca="1">IF(J3="","未到期","已付，请注销")</f>
        <v>已付，请注销</v>
      </c>
    </row>
    <row r="4" spans="2:14" s="3" customFormat="1" ht="12.75" x14ac:dyDescent="0.15">
      <c r="B4" s="4">
        <v>2</v>
      </c>
      <c r="C4" s="5" t="s">
        <v>0</v>
      </c>
      <c r="D4" s="5" t="str">
        <f>IF(C4="商业汇票","SY20120"&amp;TEXT(COUNTIF($C$3:C4,C4),"00"),"YH20120"&amp;TEXT(COUNTIF($C$3:C4,C4),"00"))</f>
        <v>SY2012002</v>
      </c>
      <c r="E4" s="6">
        <v>40912</v>
      </c>
      <c r="F4" s="6">
        <v>41063</v>
      </c>
      <c r="G4" s="7">
        <v>25651</v>
      </c>
      <c r="H4" s="5" t="s">
        <v>2</v>
      </c>
      <c r="I4" s="5" t="s">
        <v>67</v>
      </c>
      <c r="J4" s="6">
        <f t="shared" ca="1" si="0"/>
        <v>41063</v>
      </c>
      <c r="K4" s="8">
        <f t="shared" si="1"/>
        <v>0</v>
      </c>
      <c r="L4" s="7">
        <f t="shared" ca="1" si="2"/>
        <v>0</v>
      </c>
      <c r="M4" s="7">
        <f t="shared" ca="1" si="3"/>
        <v>25651</v>
      </c>
      <c r="N4" s="9" t="str">
        <f t="shared" ref="N4:N52" ca="1" si="4">IF(J4="","未到期","已付，请注销")</f>
        <v>已付，请注销</v>
      </c>
    </row>
    <row r="5" spans="2:14" s="3" customFormat="1" ht="12.75" x14ac:dyDescent="0.15">
      <c r="B5" s="4">
        <v>3</v>
      </c>
      <c r="C5" s="5" t="s">
        <v>0</v>
      </c>
      <c r="D5" s="5" t="str">
        <f>IF(C5="商业汇票","SY20120"&amp;TEXT(COUNTIF($C$3:C5,C5),"00"),"YH20120"&amp;TEXT(COUNTIF($C$3:C5,C5),"00"))</f>
        <v>SY2012003</v>
      </c>
      <c r="E5" s="6">
        <v>40918</v>
      </c>
      <c r="F5" s="6">
        <v>41069</v>
      </c>
      <c r="G5" s="7">
        <v>31689</v>
      </c>
      <c r="H5" s="5" t="s">
        <v>3</v>
      </c>
      <c r="I5" s="5" t="s">
        <v>68</v>
      </c>
      <c r="J5" s="6">
        <f t="shared" ca="1" si="0"/>
        <v>41069</v>
      </c>
      <c r="K5" s="8">
        <f t="shared" si="1"/>
        <v>0</v>
      </c>
      <c r="L5" s="7">
        <f t="shared" ca="1" si="2"/>
        <v>0</v>
      </c>
      <c r="M5" s="7">
        <f t="shared" ca="1" si="3"/>
        <v>31689</v>
      </c>
      <c r="N5" s="9" t="str">
        <f t="shared" ca="1" si="4"/>
        <v>已付，请注销</v>
      </c>
    </row>
    <row r="6" spans="2:14" s="3" customFormat="1" ht="12.75" x14ac:dyDescent="0.15">
      <c r="B6" s="4">
        <v>4</v>
      </c>
      <c r="C6" s="5" t="s">
        <v>0</v>
      </c>
      <c r="D6" s="5" t="str">
        <f>IF(C6="商业汇票","SY20120"&amp;TEXT(COUNTIF($C$3:C6,C6),"00"),"YH20120"&amp;TEXT(COUNTIF($C$3:C6,C6),"00"))</f>
        <v>SY2012004</v>
      </c>
      <c r="E6" s="6">
        <v>40920</v>
      </c>
      <c r="F6" s="6">
        <v>41071</v>
      </c>
      <c r="G6" s="7">
        <v>3595</v>
      </c>
      <c r="H6" s="5" t="s">
        <v>4</v>
      </c>
      <c r="I6" s="5" t="s">
        <v>69</v>
      </c>
      <c r="J6" s="6">
        <f t="shared" ca="1" si="0"/>
        <v>41071</v>
      </c>
      <c r="K6" s="8">
        <f t="shared" si="1"/>
        <v>0</v>
      </c>
      <c r="L6" s="7">
        <f t="shared" ca="1" si="2"/>
        <v>0</v>
      </c>
      <c r="M6" s="7">
        <f t="shared" ca="1" si="3"/>
        <v>3595</v>
      </c>
      <c r="N6" s="9" t="str">
        <f t="shared" ca="1" si="4"/>
        <v>已付，请注销</v>
      </c>
    </row>
    <row r="7" spans="2:14" s="3" customFormat="1" ht="12.75" x14ac:dyDescent="0.15">
      <c r="B7" s="4">
        <v>5</v>
      </c>
      <c r="C7" s="5" t="s">
        <v>0</v>
      </c>
      <c r="D7" s="5" t="str">
        <f>IF(C7="商业汇票","SY20120"&amp;TEXT(COUNTIF($C$3:C7,C7),"00"),"YH20120"&amp;TEXT(COUNTIF($C$3:C7,C7),"00"))</f>
        <v>SY2012005</v>
      </c>
      <c r="E7" s="6">
        <v>40933</v>
      </c>
      <c r="F7" s="6">
        <v>41165</v>
      </c>
      <c r="G7" s="7">
        <v>59855</v>
      </c>
      <c r="H7" s="5" t="s">
        <v>5</v>
      </c>
      <c r="I7" s="5" t="s">
        <v>67</v>
      </c>
      <c r="J7" s="6">
        <f t="shared" ca="1" si="0"/>
        <v>41165</v>
      </c>
      <c r="K7" s="8">
        <f t="shared" si="1"/>
        <v>0</v>
      </c>
      <c r="L7" s="7">
        <f t="shared" ca="1" si="2"/>
        <v>0</v>
      </c>
      <c r="M7" s="7">
        <f t="shared" ca="1" si="3"/>
        <v>59855</v>
      </c>
      <c r="N7" s="9" t="str">
        <f t="shared" ca="1" si="4"/>
        <v>已付，请注销</v>
      </c>
    </row>
    <row r="8" spans="2:14" s="3" customFormat="1" ht="12.75" x14ac:dyDescent="0.15">
      <c r="B8" s="4">
        <v>6</v>
      </c>
      <c r="C8" s="5" t="s">
        <v>1</v>
      </c>
      <c r="D8" s="5" t="str">
        <f>IF(C8="商业汇票","SY20120"&amp;TEXT(COUNTIF($C$3:C8,C8),"00"),"YH20120"&amp;TEXT(COUNTIF($C$3:C8,C8),"00"))</f>
        <v>YH2012001</v>
      </c>
      <c r="E8" s="6">
        <v>40934</v>
      </c>
      <c r="F8" s="6">
        <v>41104</v>
      </c>
      <c r="G8" s="7">
        <v>31145</v>
      </c>
      <c r="H8" s="5" t="s">
        <v>6</v>
      </c>
      <c r="I8" s="5" t="s">
        <v>66</v>
      </c>
      <c r="J8" s="6">
        <f t="shared" ca="1" si="0"/>
        <v>41104</v>
      </c>
      <c r="K8" s="8">
        <f t="shared" si="1"/>
        <v>6.25E-2</v>
      </c>
      <c r="L8" s="7">
        <f t="shared" ca="1" si="2"/>
        <v>906.61815068493149</v>
      </c>
      <c r="M8" s="7">
        <f t="shared" ca="1" si="3"/>
        <v>32051.618150684932</v>
      </c>
      <c r="N8" s="9" t="str">
        <f t="shared" ca="1" si="4"/>
        <v>已付，请注销</v>
      </c>
    </row>
    <row r="9" spans="2:14" s="3" customFormat="1" ht="12.75" x14ac:dyDescent="0.15">
      <c r="B9" s="4">
        <v>7</v>
      </c>
      <c r="C9" s="5" t="s">
        <v>1</v>
      </c>
      <c r="D9" s="5" t="str">
        <f>IF(C9="商业汇票","SY20120"&amp;TEXT(COUNTIF($C$3:C9,C9),"00"),"YH20120"&amp;TEXT(COUNTIF($C$3:C9,C9),"00"))</f>
        <v>YH2012002</v>
      </c>
      <c r="E9" s="6">
        <v>40934</v>
      </c>
      <c r="F9" s="6">
        <v>41024</v>
      </c>
      <c r="G9" s="7">
        <v>89632.5</v>
      </c>
      <c r="H9" s="5" t="s">
        <v>7</v>
      </c>
      <c r="I9" s="5" t="s">
        <v>70</v>
      </c>
      <c r="J9" s="6">
        <f t="shared" ca="1" si="0"/>
        <v>41024</v>
      </c>
      <c r="K9" s="8">
        <f t="shared" si="1"/>
        <v>6.25E-2</v>
      </c>
      <c r="L9" s="7">
        <f t="shared" ca="1" si="2"/>
        <v>1381.3227739726026</v>
      </c>
      <c r="M9" s="7">
        <f t="shared" ca="1" si="3"/>
        <v>91013.822773972599</v>
      </c>
      <c r="N9" s="9" t="str">
        <f t="shared" ca="1" si="4"/>
        <v>已付，请注销</v>
      </c>
    </row>
    <row r="10" spans="2:14" s="3" customFormat="1" ht="12.75" x14ac:dyDescent="0.15">
      <c r="B10" s="4">
        <v>8</v>
      </c>
      <c r="C10" s="5" t="s">
        <v>0</v>
      </c>
      <c r="D10" s="5" t="str">
        <f>IF(C10="商业汇票","SY20120"&amp;TEXT(COUNTIF($C$3:C10,C10),"00"),"YH20120"&amp;TEXT(COUNTIF($C$3:C10,C10),"00"))</f>
        <v>SY2012006</v>
      </c>
      <c r="E10" s="6">
        <v>40936</v>
      </c>
      <c r="F10" s="6">
        <v>41087</v>
      </c>
      <c r="G10" s="7">
        <v>48569</v>
      </c>
      <c r="H10" s="5" t="s">
        <v>8</v>
      </c>
      <c r="I10" s="5" t="s">
        <v>71</v>
      </c>
      <c r="J10" s="6">
        <f t="shared" ca="1" si="0"/>
        <v>41087</v>
      </c>
      <c r="K10" s="8">
        <f t="shared" si="1"/>
        <v>0</v>
      </c>
      <c r="L10" s="7">
        <f t="shared" ca="1" si="2"/>
        <v>0</v>
      </c>
      <c r="M10" s="7">
        <f t="shared" ca="1" si="3"/>
        <v>48569</v>
      </c>
      <c r="N10" s="9" t="str">
        <f t="shared" ca="1" si="4"/>
        <v>已付，请注销</v>
      </c>
    </row>
    <row r="11" spans="2:14" s="3" customFormat="1" ht="12.75" x14ac:dyDescent="0.15">
      <c r="B11" s="4">
        <v>9</v>
      </c>
      <c r="C11" s="5" t="s">
        <v>1</v>
      </c>
      <c r="D11" s="5" t="str">
        <f>IF(C11="商业汇票","SY20120"&amp;TEXT(COUNTIF($C$3:C11,C11),"00"),"YH20120"&amp;TEXT(COUNTIF($C$3:C11,C11),"00"))</f>
        <v>YH2012003</v>
      </c>
      <c r="E11" s="6">
        <v>40940</v>
      </c>
      <c r="F11" s="6">
        <v>41129</v>
      </c>
      <c r="G11" s="7">
        <v>6554.6</v>
      </c>
      <c r="H11" s="5" t="s">
        <v>9</v>
      </c>
      <c r="I11" s="5" t="s">
        <v>72</v>
      </c>
      <c r="J11" s="6">
        <f t="shared" ca="1" si="0"/>
        <v>41129</v>
      </c>
      <c r="K11" s="8">
        <f t="shared" si="1"/>
        <v>6.25E-2</v>
      </c>
      <c r="L11" s="7">
        <f t="shared" ca="1" si="2"/>
        <v>212.1266095890411</v>
      </c>
      <c r="M11" s="7">
        <f t="shared" ca="1" si="3"/>
        <v>6766.7266095890418</v>
      </c>
      <c r="N11" s="9" t="str">
        <f t="shared" ca="1" si="4"/>
        <v>已付，请注销</v>
      </c>
    </row>
    <row r="12" spans="2:14" s="3" customFormat="1" ht="12.75" x14ac:dyDescent="0.15">
      <c r="B12" s="4">
        <v>10</v>
      </c>
      <c r="C12" s="5" t="s">
        <v>0</v>
      </c>
      <c r="D12" s="5" t="str">
        <f>IF(C12="商业汇票","SY20120"&amp;TEXT(COUNTIF($C$3:C12,C12),"00"),"YH20120"&amp;TEXT(COUNTIF($C$3:C12,C12),"00"))</f>
        <v>SY2012007</v>
      </c>
      <c r="E12" s="6">
        <v>40944</v>
      </c>
      <c r="F12" s="6">
        <v>41132</v>
      </c>
      <c r="G12" s="7">
        <v>2589.9</v>
      </c>
      <c r="H12" s="5" t="s">
        <v>10</v>
      </c>
      <c r="I12" s="5" t="s">
        <v>68</v>
      </c>
      <c r="J12" s="6">
        <f t="shared" ca="1" si="0"/>
        <v>41132</v>
      </c>
      <c r="K12" s="8">
        <f t="shared" si="1"/>
        <v>0</v>
      </c>
      <c r="L12" s="7">
        <f t="shared" ca="1" si="2"/>
        <v>0</v>
      </c>
      <c r="M12" s="7">
        <f t="shared" ca="1" si="3"/>
        <v>2589.9</v>
      </c>
      <c r="N12" s="9" t="str">
        <f t="shared" ca="1" si="4"/>
        <v>已付，请注销</v>
      </c>
    </row>
    <row r="13" spans="2:14" s="3" customFormat="1" ht="12.75" x14ac:dyDescent="0.15">
      <c r="B13" s="4">
        <v>11</v>
      </c>
      <c r="C13" s="5" t="s">
        <v>1</v>
      </c>
      <c r="D13" s="5" t="str">
        <f>IF(C13="商业汇票","SY20120"&amp;TEXT(COUNTIF($C$3:C13,C13),"00"),"YH20120"&amp;TEXT(COUNTIF($C$3:C13,C13),"00"))</f>
        <v>YH2012004</v>
      </c>
      <c r="E13" s="6">
        <v>40949</v>
      </c>
      <c r="F13" s="6">
        <v>41137</v>
      </c>
      <c r="G13" s="7">
        <v>15668.5</v>
      </c>
      <c r="H13" s="5" t="s">
        <v>11</v>
      </c>
      <c r="I13" s="5" t="s">
        <v>73</v>
      </c>
      <c r="J13" s="6">
        <f t="shared" ca="1" si="0"/>
        <v>41137</v>
      </c>
      <c r="K13" s="8">
        <f t="shared" si="1"/>
        <v>6.25E-2</v>
      </c>
      <c r="L13" s="7">
        <f t="shared" ca="1" si="2"/>
        <v>504.3969178082192</v>
      </c>
      <c r="M13" s="7">
        <f t="shared" ca="1" si="3"/>
        <v>16172.896917808219</v>
      </c>
      <c r="N13" s="9" t="str">
        <f t="shared" ca="1" si="4"/>
        <v>已付，请注销</v>
      </c>
    </row>
    <row r="14" spans="2:14" s="3" customFormat="1" ht="12.75" x14ac:dyDescent="0.15">
      <c r="B14" s="4">
        <v>12</v>
      </c>
      <c r="C14" s="5" t="s">
        <v>1</v>
      </c>
      <c r="D14" s="5" t="str">
        <f>IF(C14="商业汇票","SY20120"&amp;TEXT(COUNTIF($C$3:C14,C14),"00"),"YH20120"&amp;TEXT(COUNTIF($C$3:C14,C14),"00"))</f>
        <v>YH2012005</v>
      </c>
      <c r="E14" s="6">
        <v>40958</v>
      </c>
      <c r="F14" s="6">
        <v>41140</v>
      </c>
      <c r="G14" s="7">
        <v>29658</v>
      </c>
      <c r="H14" s="5" t="s">
        <v>12</v>
      </c>
      <c r="I14" s="5" t="s">
        <v>71</v>
      </c>
      <c r="J14" s="6">
        <f t="shared" ca="1" si="0"/>
        <v>41140</v>
      </c>
      <c r="K14" s="8">
        <f t="shared" si="1"/>
        <v>6.25E-2</v>
      </c>
      <c r="L14" s="7">
        <f t="shared" ca="1" si="2"/>
        <v>924.27328767123288</v>
      </c>
      <c r="M14" s="7">
        <f t="shared" ca="1" si="3"/>
        <v>30582.273287671233</v>
      </c>
      <c r="N14" s="9" t="str">
        <f t="shared" ca="1" si="4"/>
        <v>已付，请注销</v>
      </c>
    </row>
    <row r="15" spans="2:14" s="3" customFormat="1" ht="12.75" x14ac:dyDescent="0.15">
      <c r="B15" s="4">
        <v>13</v>
      </c>
      <c r="C15" s="5" t="s">
        <v>0</v>
      </c>
      <c r="D15" s="5" t="str">
        <f>IF(C15="商业汇票","SY20120"&amp;TEXT(COUNTIF($C$3:C15,C15),"00"),"YH20120"&amp;TEXT(COUNTIF($C$3:C15,C15),"00"))</f>
        <v>SY2012008</v>
      </c>
      <c r="E15" s="6">
        <v>40968</v>
      </c>
      <c r="F15" s="6">
        <v>41145</v>
      </c>
      <c r="G15" s="7">
        <v>79626</v>
      </c>
      <c r="H15" s="5" t="s">
        <v>13</v>
      </c>
      <c r="I15" s="5" t="s">
        <v>74</v>
      </c>
      <c r="J15" s="6">
        <f t="shared" ca="1" si="0"/>
        <v>41145</v>
      </c>
      <c r="K15" s="8">
        <f t="shared" si="1"/>
        <v>0</v>
      </c>
      <c r="L15" s="7">
        <f t="shared" ca="1" si="2"/>
        <v>0</v>
      </c>
      <c r="M15" s="7">
        <f t="shared" ca="1" si="3"/>
        <v>79626</v>
      </c>
      <c r="N15" s="9" t="str">
        <f t="shared" ca="1" si="4"/>
        <v>已付，请注销</v>
      </c>
    </row>
    <row r="16" spans="2:14" s="3" customFormat="1" ht="12.75" x14ac:dyDescent="0.15">
      <c r="B16" s="4">
        <v>14</v>
      </c>
      <c r="C16" s="5" t="s">
        <v>1</v>
      </c>
      <c r="D16" s="5" t="str">
        <f>IF(C16="商业汇票","SY20120"&amp;TEXT(COUNTIF($C$3:C16,C16),"00"),"YH20120"&amp;TEXT(COUNTIF($C$3:C16,C16),"00"))</f>
        <v>YH2012006</v>
      </c>
      <c r="E16" s="6">
        <v>40973</v>
      </c>
      <c r="F16" s="6">
        <v>41064</v>
      </c>
      <c r="G16" s="7">
        <v>35958</v>
      </c>
      <c r="H16" s="5" t="s">
        <v>14</v>
      </c>
      <c r="I16" s="5" t="s">
        <v>75</v>
      </c>
      <c r="J16" s="6">
        <f t="shared" ca="1" si="0"/>
        <v>41064</v>
      </c>
      <c r="K16" s="8">
        <f t="shared" si="1"/>
        <v>6.25E-2</v>
      </c>
      <c r="L16" s="7">
        <f t="shared" ca="1" si="2"/>
        <v>560.30445205479452</v>
      </c>
      <c r="M16" s="7">
        <f t="shared" ca="1" si="3"/>
        <v>36518.304452054792</v>
      </c>
      <c r="N16" s="9" t="str">
        <f t="shared" ca="1" si="4"/>
        <v>已付，请注销</v>
      </c>
    </row>
    <row r="17" spans="2:14" s="3" customFormat="1" ht="12.75" x14ac:dyDescent="0.15">
      <c r="B17" s="4">
        <v>15</v>
      </c>
      <c r="C17" s="5" t="s">
        <v>0</v>
      </c>
      <c r="D17" s="5" t="str">
        <f>IF(C17="商业汇票","SY20120"&amp;TEXT(COUNTIF($C$3:C17,C17),"00"),"YH20120"&amp;TEXT(COUNTIF($C$3:C17,C17),"00"))</f>
        <v>SY2012009</v>
      </c>
      <c r="E17" s="6">
        <v>40978</v>
      </c>
      <c r="F17" s="6">
        <v>41074</v>
      </c>
      <c r="G17" s="7">
        <v>32651</v>
      </c>
      <c r="H17" s="5" t="s">
        <v>15</v>
      </c>
      <c r="I17" s="5" t="s">
        <v>68</v>
      </c>
      <c r="J17" s="6">
        <f t="shared" ca="1" si="0"/>
        <v>41074</v>
      </c>
      <c r="K17" s="8">
        <f t="shared" si="1"/>
        <v>0</v>
      </c>
      <c r="L17" s="7">
        <f t="shared" ca="1" si="2"/>
        <v>0</v>
      </c>
      <c r="M17" s="7">
        <f t="shared" ca="1" si="3"/>
        <v>32651</v>
      </c>
      <c r="N17" s="9" t="str">
        <f t="shared" ca="1" si="4"/>
        <v>已付，请注销</v>
      </c>
    </row>
    <row r="18" spans="2:14" s="3" customFormat="1" ht="12.75" x14ac:dyDescent="0.15">
      <c r="B18" s="4">
        <v>16</v>
      </c>
      <c r="C18" s="5" t="s">
        <v>1</v>
      </c>
      <c r="D18" s="5" t="str">
        <f>IF(C18="商业汇票","SY20120"&amp;TEXT(COUNTIF($C$3:C18,C18),"00"),"YH20120"&amp;TEXT(COUNTIF($C$3:C18,C18),"00"))</f>
        <v>YH2012007</v>
      </c>
      <c r="E18" s="6">
        <v>40992</v>
      </c>
      <c r="F18" s="6">
        <v>41350</v>
      </c>
      <c r="G18" s="7">
        <v>48652</v>
      </c>
      <c r="H18" s="5" t="s">
        <v>16</v>
      </c>
      <c r="I18" s="5" t="s">
        <v>76</v>
      </c>
      <c r="J18" s="6">
        <f t="shared" ca="1" si="0"/>
        <v>41350</v>
      </c>
      <c r="K18" s="8">
        <f t="shared" si="1"/>
        <v>6.25E-2</v>
      </c>
      <c r="L18" s="7">
        <f t="shared" ca="1" si="2"/>
        <v>2982.4342465753425</v>
      </c>
      <c r="M18" s="7">
        <f t="shared" ca="1" si="3"/>
        <v>51634.434246575343</v>
      </c>
      <c r="N18" s="9" t="str">
        <f t="shared" ca="1" si="4"/>
        <v>已付，请注销</v>
      </c>
    </row>
    <row r="19" spans="2:14" s="3" customFormat="1" ht="12.75" x14ac:dyDescent="0.15">
      <c r="B19" s="4">
        <v>17</v>
      </c>
      <c r="C19" s="5" t="s">
        <v>0</v>
      </c>
      <c r="D19" s="5" t="str">
        <f>IF(C19="商业汇票","SY20120"&amp;TEXT(COUNTIF($C$3:C19,C19),"00"),"YH20120"&amp;TEXT(COUNTIF($C$3:C19,C19),"00"))</f>
        <v>SY2012010</v>
      </c>
      <c r="E19" s="6">
        <v>40997</v>
      </c>
      <c r="F19" s="6">
        <v>41083</v>
      </c>
      <c r="G19" s="7">
        <v>36952</v>
      </c>
      <c r="H19" s="5" t="s">
        <v>17</v>
      </c>
      <c r="I19" s="5" t="s">
        <v>75</v>
      </c>
      <c r="J19" s="6">
        <f t="shared" ca="1" si="0"/>
        <v>41083</v>
      </c>
      <c r="K19" s="8">
        <f t="shared" si="1"/>
        <v>0</v>
      </c>
      <c r="L19" s="7">
        <f t="shared" ca="1" si="2"/>
        <v>0</v>
      </c>
      <c r="M19" s="7">
        <f t="shared" ca="1" si="3"/>
        <v>36952</v>
      </c>
      <c r="N19" s="9" t="str">
        <f t="shared" ca="1" si="4"/>
        <v>已付，请注销</v>
      </c>
    </row>
    <row r="20" spans="2:14" s="3" customFormat="1" ht="12.75" x14ac:dyDescent="0.15">
      <c r="B20" s="4">
        <v>18</v>
      </c>
      <c r="C20" s="5" t="s">
        <v>1</v>
      </c>
      <c r="D20" s="5" t="str">
        <f>IF(C20="商业汇票","SY20120"&amp;TEXT(COUNTIF($C$3:C20,C20),"00"),"YH20120"&amp;TEXT(COUNTIF($C$3:C20,C20),"00"))</f>
        <v>YH2012008</v>
      </c>
      <c r="E20" s="6">
        <v>41009</v>
      </c>
      <c r="F20" s="6">
        <v>41183</v>
      </c>
      <c r="G20" s="7">
        <v>14785</v>
      </c>
      <c r="H20" s="5" t="s">
        <v>18</v>
      </c>
      <c r="I20" s="5" t="s">
        <v>74</v>
      </c>
      <c r="J20" s="6">
        <f t="shared" ca="1" si="0"/>
        <v>41183</v>
      </c>
      <c r="K20" s="8">
        <f t="shared" si="1"/>
        <v>6.25E-2</v>
      </c>
      <c r="L20" s="7">
        <f t="shared" ca="1" si="2"/>
        <v>440.51198630136986</v>
      </c>
      <c r="M20" s="7">
        <f t="shared" ca="1" si="3"/>
        <v>15225.51198630137</v>
      </c>
      <c r="N20" s="9" t="str">
        <f t="shared" ca="1" si="4"/>
        <v>已付，请注销</v>
      </c>
    </row>
    <row r="21" spans="2:14" s="3" customFormat="1" ht="12.75" x14ac:dyDescent="0.15">
      <c r="B21" s="4">
        <v>19</v>
      </c>
      <c r="C21" s="5" t="s">
        <v>0</v>
      </c>
      <c r="D21" s="5" t="str">
        <f>IF(C21="商业汇票","SY20120"&amp;TEXT(COUNTIF($C$3:C21,C21),"00"),"YH20120"&amp;TEXT(COUNTIF($C$3:C21,C21),"00"))</f>
        <v>SY2012011</v>
      </c>
      <c r="E21" s="6">
        <v>41014</v>
      </c>
      <c r="F21" s="6">
        <v>41075</v>
      </c>
      <c r="G21" s="7">
        <v>48511</v>
      </c>
      <c r="H21" s="5" t="s">
        <v>19</v>
      </c>
      <c r="I21" s="5" t="s">
        <v>77</v>
      </c>
      <c r="J21" s="6">
        <f t="shared" ca="1" si="0"/>
        <v>41075</v>
      </c>
      <c r="K21" s="8">
        <f t="shared" si="1"/>
        <v>0</v>
      </c>
      <c r="L21" s="7">
        <f t="shared" ca="1" si="2"/>
        <v>0</v>
      </c>
      <c r="M21" s="7">
        <f t="shared" ca="1" si="3"/>
        <v>48511</v>
      </c>
      <c r="N21" s="9" t="str">
        <f t="shared" ca="1" si="4"/>
        <v>已付，请注销</v>
      </c>
    </row>
    <row r="22" spans="2:14" s="3" customFormat="1" ht="12.75" x14ac:dyDescent="0.15">
      <c r="B22" s="4">
        <v>20</v>
      </c>
      <c r="C22" s="5" t="s">
        <v>1</v>
      </c>
      <c r="D22" s="5" t="str">
        <f>IF(C22="商业汇票","SY20120"&amp;TEXT(COUNTIF($C$3:C22,C22),"00"),"YH20120"&amp;TEXT(COUNTIF($C$3:C22,C22),"00"))</f>
        <v>YH2012009</v>
      </c>
      <c r="E22" s="6">
        <v>41018</v>
      </c>
      <c r="F22" s="6">
        <v>41378</v>
      </c>
      <c r="G22" s="7">
        <v>9562</v>
      </c>
      <c r="H22" s="5" t="s">
        <v>20</v>
      </c>
      <c r="I22" s="5" t="s">
        <v>71</v>
      </c>
      <c r="J22" s="6">
        <f t="shared" ca="1" si="0"/>
        <v>41378</v>
      </c>
      <c r="K22" s="8">
        <f t="shared" si="1"/>
        <v>6.25E-2</v>
      </c>
      <c r="L22" s="7">
        <f t="shared" ca="1" si="2"/>
        <v>589.43835616438355</v>
      </c>
      <c r="M22" s="7">
        <f t="shared" ca="1" si="3"/>
        <v>10151.438356164384</v>
      </c>
      <c r="N22" s="9" t="str">
        <f t="shared" ca="1" si="4"/>
        <v>已付，请注销</v>
      </c>
    </row>
    <row r="23" spans="2:14" s="3" customFormat="1" ht="12.75" x14ac:dyDescent="0.15">
      <c r="B23" s="4">
        <v>21</v>
      </c>
      <c r="C23" s="5" t="s">
        <v>1</v>
      </c>
      <c r="D23" s="5" t="str">
        <f>IF(C23="商业汇票","SY20120"&amp;TEXT(COUNTIF($C$3:C23,C23),"00"),"YH20120"&amp;TEXT(COUNTIF($C$3:C23,C23),"00"))</f>
        <v>YH2012010</v>
      </c>
      <c r="E23" s="6">
        <v>41021</v>
      </c>
      <c r="F23" s="6">
        <v>41382</v>
      </c>
      <c r="G23" s="7">
        <v>22566</v>
      </c>
      <c r="H23" s="5" t="s">
        <v>21</v>
      </c>
      <c r="I23" s="5" t="s">
        <v>72</v>
      </c>
      <c r="J23" s="6">
        <f t="shared" ca="1" si="0"/>
        <v>41382</v>
      </c>
      <c r="K23" s="8">
        <f t="shared" si="1"/>
        <v>6.25E-2</v>
      </c>
      <c r="L23" s="7">
        <f t="shared" ca="1" si="2"/>
        <v>1394.9188356164384</v>
      </c>
      <c r="M23" s="7">
        <f t="shared" ca="1" si="3"/>
        <v>23960.918835616438</v>
      </c>
      <c r="N23" s="9" t="str">
        <f t="shared" ca="1" si="4"/>
        <v>已付，请注销</v>
      </c>
    </row>
    <row r="24" spans="2:14" s="3" customFormat="1" ht="12.75" x14ac:dyDescent="0.15">
      <c r="B24" s="4">
        <v>22</v>
      </c>
      <c r="C24" s="5" t="s">
        <v>0</v>
      </c>
      <c r="D24" s="5" t="str">
        <f>IF(C24="商业汇票","SY20120"&amp;TEXT(COUNTIF($C$3:C24,C24),"00"),"YH20120"&amp;TEXT(COUNTIF($C$3:C24,C24),"00"))</f>
        <v>SY2012012</v>
      </c>
      <c r="E24" s="6">
        <v>41026</v>
      </c>
      <c r="F24" s="6">
        <v>41205</v>
      </c>
      <c r="G24" s="7">
        <v>14852</v>
      </c>
      <c r="H24" s="5" t="s">
        <v>22</v>
      </c>
      <c r="I24" s="5" t="s">
        <v>68</v>
      </c>
      <c r="J24" s="6">
        <f t="shared" ca="1" si="0"/>
        <v>41205</v>
      </c>
      <c r="K24" s="8">
        <f t="shared" si="1"/>
        <v>0</v>
      </c>
      <c r="L24" s="7">
        <f t="shared" ca="1" si="2"/>
        <v>0</v>
      </c>
      <c r="M24" s="7">
        <f t="shared" ca="1" si="3"/>
        <v>14852</v>
      </c>
      <c r="N24" s="9" t="str">
        <f t="shared" ca="1" si="4"/>
        <v>已付，请注销</v>
      </c>
    </row>
    <row r="25" spans="2:14" s="3" customFormat="1" ht="12.75" x14ac:dyDescent="0.15">
      <c r="B25" s="4">
        <v>23</v>
      </c>
      <c r="C25" s="5" t="s">
        <v>1</v>
      </c>
      <c r="D25" s="5" t="str">
        <f>IF(C25="商业汇票","SY20120"&amp;TEXT(COUNTIF($C$3:C25,C25),"00"),"YH20120"&amp;TEXT(COUNTIF($C$3:C25,C25),"00"))</f>
        <v>YH2012011</v>
      </c>
      <c r="E25" s="6">
        <v>41029</v>
      </c>
      <c r="F25" s="6">
        <v>41387</v>
      </c>
      <c r="G25" s="7">
        <v>95211</v>
      </c>
      <c r="H25" s="5" t="s">
        <v>23</v>
      </c>
      <c r="I25" s="5" t="s">
        <v>73</v>
      </c>
      <c r="J25" s="6">
        <f t="shared" ca="1" si="0"/>
        <v>41387</v>
      </c>
      <c r="K25" s="8">
        <f t="shared" si="1"/>
        <v>6.25E-2</v>
      </c>
      <c r="L25" s="7">
        <f t="shared" ca="1" si="2"/>
        <v>5836.5647260273972</v>
      </c>
      <c r="M25" s="7">
        <f t="shared" ca="1" si="3"/>
        <v>101047.5647260274</v>
      </c>
      <c r="N25" s="9" t="str">
        <f t="shared" ca="1" si="4"/>
        <v>已付，请注销</v>
      </c>
    </row>
    <row r="26" spans="2:14" s="3" customFormat="1" ht="12.75" x14ac:dyDescent="0.15">
      <c r="B26" s="4">
        <v>24</v>
      </c>
      <c r="C26" s="5" t="s">
        <v>0</v>
      </c>
      <c r="D26" s="5" t="str">
        <f>IF(C26="商业汇票","SY20120"&amp;TEXT(COUNTIF($C$3:C26,C26),"00"),"YH20120"&amp;TEXT(COUNTIF($C$3:C26,C26),"00"))</f>
        <v>SY2012013</v>
      </c>
      <c r="E26" s="6">
        <v>41030</v>
      </c>
      <c r="F26" s="6">
        <v>41218</v>
      </c>
      <c r="G26" s="7">
        <v>35415</v>
      </c>
      <c r="H26" s="5" t="s">
        <v>24</v>
      </c>
      <c r="I26" s="5" t="s">
        <v>71</v>
      </c>
      <c r="J26" s="6">
        <f t="shared" ca="1" si="0"/>
        <v>41218</v>
      </c>
      <c r="K26" s="8">
        <f t="shared" si="1"/>
        <v>0</v>
      </c>
      <c r="L26" s="7">
        <f t="shared" ca="1" si="2"/>
        <v>0</v>
      </c>
      <c r="M26" s="7">
        <f t="shared" ca="1" si="3"/>
        <v>35415</v>
      </c>
      <c r="N26" s="9" t="str">
        <f t="shared" ca="1" si="4"/>
        <v>已付，请注销</v>
      </c>
    </row>
    <row r="27" spans="2:14" s="3" customFormat="1" ht="12.75" x14ac:dyDescent="0.15">
      <c r="B27" s="4">
        <v>25</v>
      </c>
      <c r="C27" s="5" t="s">
        <v>0</v>
      </c>
      <c r="D27" s="5" t="str">
        <f>IF(C27="商业汇票","SY20120"&amp;TEXT(COUNTIF($C$3:C27,C27),"00"),"YH20120"&amp;TEXT(COUNTIF($C$3:C27,C27),"00"))</f>
        <v>SY2012014</v>
      </c>
      <c r="E27" s="6">
        <v>41039</v>
      </c>
      <c r="F27" s="6">
        <v>41224</v>
      </c>
      <c r="G27" s="7">
        <v>21563</v>
      </c>
      <c r="H27" s="5" t="s">
        <v>25</v>
      </c>
      <c r="I27" s="5" t="s">
        <v>68</v>
      </c>
      <c r="J27" s="6">
        <f t="shared" ca="1" si="0"/>
        <v>41224</v>
      </c>
      <c r="K27" s="8">
        <f t="shared" si="1"/>
        <v>0</v>
      </c>
      <c r="L27" s="7">
        <f t="shared" ca="1" si="2"/>
        <v>0</v>
      </c>
      <c r="M27" s="7">
        <f t="shared" ca="1" si="3"/>
        <v>21563</v>
      </c>
      <c r="N27" s="9" t="str">
        <f t="shared" ca="1" si="4"/>
        <v>已付，请注销</v>
      </c>
    </row>
    <row r="28" spans="2:14" s="3" customFormat="1" ht="12.75" x14ac:dyDescent="0.15">
      <c r="B28" s="4">
        <v>26</v>
      </c>
      <c r="C28" s="5" t="s">
        <v>1</v>
      </c>
      <c r="D28" s="5" t="str">
        <f>IF(C28="商业汇票","SY20120"&amp;TEXT(COUNTIF($C$3:C28,C28),"00"),"YH20120"&amp;TEXT(COUNTIF($C$3:C28,C28),"00"))</f>
        <v>YH2012012</v>
      </c>
      <c r="E28" s="6">
        <v>41048</v>
      </c>
      <c r="F28" s="6">
        <v>41408</v>
      </c>
      <c r="G28" s="7">
        <v>63255</v>
      </c>
      <c r="H28" s="5" t="s">
        <v>26</v>
      </c>
      <c r="I28" s="5" t="s">
        <v>75</v>
      </c>
      <c r="J28" s="6">
        <f t="shared" ca="1" si="0"/>
        <v>41408</v>
      </c>
      <c r="K28" s="8">
        <f t="shared" si="1"/>
        <v>6.25E-2</v>
      </c>
      <c r="L28" s="7">
        <f t="shared" ca="1" si="2"/>
        <v>3899.2808219178082</v>
      </c>
      <c r="M28" s="7">
        <f t="shared" ca="1" si="3"/>
        <v>67154.280821917811</v>
      </c>
      <c r="N28" s="9" t="str">
        <f t="shared" ca="1" si="4"/>
        <v>已付，请注销</v>
      </c>
    </row>
    <row r="29" spans="2:14" s="3" customFormat="1" ht="12.75" x14ac:dyDescent="0.15">
      <c r="B29" s="4">
        <v>27</v>
      </c>
      <c r="C29" s="5" t="s">
        <v>0</v>
      </c>
      <c r="D29" s="5" t="str">
        <f>IF(C29="商业汇票","SY20120"&amp;TEXT(COUNTIF($C$3:C29,C29),"00"),"YH20120"&amp;TEXT(COUNTIF($C$3:C29,C29),"00"))</f>
        <v>SY2012015</v>
      </c>
      <c r="E29" s="6">
        <v>41054</v>
      </c>
      <c r="F29" s="6">
        <v>41239</v>
      </c>
      <c r="G29" s="7">
        <v>48125</v>
      </c>
      <c r="H29" s="5" t="s">
        <v>27</v>
      </c>
      <c r="I29" s="5" t="s">
        <v>68</v>
      </c>
      <c r="J29" s="6">
        <f t="shared" ca="1" si="0"/>
        <v>41239</v>
      </c>
      <c r="K29" s="8">
        <f t="shared" si="1"/>
        <v>0</v>
      </c>
      <c r="L29" s="7">
        <f t="shared" ca="1" si="2"/>
        <v>0</v>
      </c>
      <c r="M29" s="7">
        <f t="shared" ca="1" si="3"/>
        <v>48125</v>
      </c>
      <c r="N29" s="9" t="str">
        <f t="shared" ca="1" si="4"/>
        <v>已付，请注销</v>
      </c>
    </row>
    <row r="30" spans="2:14" s="3" customFormat="1" ht="12.75" x14ac:dyDescent="0.15">
      <c r="B30" s="4">
        <v>28</v>
      </c>
      <c r="C30" s="5" t="s">
        <v>0</v>
      </c>
      <c r="D30" s="5" t="str">
        <f>IF(C30="商业汇票","SY20120"&amp;TEXT(COUNTIF($C$3:C30,C30),"00"),"YH20120"&amp;TEXT(COUNTIF($C$3:C30,C30),"00"))</f>
        <v>SY2012016</v>
      </c>
      <c r="E30" s="6">
        <v>41063</v>
      </c>
      <c r="F30" s="6">
        <v>41241</v>
      </c>
      <c r="G30" s="7">
        <v>4866</v>
      </c>
      <c r="H30" s="5" t="s">
        <v>28</v>
      </c>
      <c r="I30" s="5" t="s">
        <v>76</v>
      </c>
      <c r="J30" s="6">
        <f t="shared" ca="1" si="0"/>
        <v>41241</v>
      </c>
      <c r="K30" s="8">
        <f t="shared" si="1"/>
        <v>0</v>
      </c>
      <c r="L30" s="7">
        <f t="shared" ca="1" si="2"/>
        <v>0</v>
      </c>
      <c r="M30" s="7">
        <f t="shared" ca="1" si="3"/>
        <v>4866</v>
      </c>
      <c r="N30" s="9" t="str">
        <f t="shared" ca="1" si="4"/>
        <v>已付，请注销</v>
      </c>
    </row>
    <row r="31" spans="2:14" s="3" customFormat="1" ht="12.75" x14ac:dyDescent="0.15">
      <c r="B31" s="4">
        <v>29</v>
      </c>
      <c r="C31" s="5" t="s">
        <v>0</v>
      </c>
      <c r="D31" s="5" t="str">
        <f>IF(C31="商业汇票","SY20120"&amp;TEXT(COUNTIF($C$3:C31,C31),"00"),"YH20120"&amp;TEXT(COUNTIF($C$3:C31,C31),"00"))</f>
        <v>SY2012017</v>
      </c>
      <c r="E31" s="6">
        <v>41067</v>
      </c>
      <c r="F31" s="6">
        <v>41425</v>
      </c>
      <c r="G31" s="7">
        <v>96325</v>
      </c>
      <c r="H31" s="5" t="s">
        <v>29</v>
      </c>
      <c r="I31" s="5" t="s">
        <v>75</v>
      </c>
      <c r="J31" s="6">
        <f t="shared" ca="1" si="0"/>
        <v>41425</v>
      </c>
      <c r="K31" s="8">
        <f t="shared" si="1"/>
        <v>0</v>
      </c>
      <c r="L31" s="7">
        <f t="shared" ca="1" si="2"/>
        <v>0</v>
      </c>
      <c r="M31" s="7">
        <f t="shared" ca="1" si="3"/>
        <v>96325</v>
      </c>
      <c r="N31" s="9" t="str">
        <f t="shared" ca="1" si="4"/>
        <v>已付，请注销</v>
      </c>
    </row>
    <row r="32" spans="2:14" s="3" customFormat="1" ht="12.75" x14ac:dyDescent="0.15">
      <c r="B32" s="4">
        <v>30</v>
      </c>
      <c r="C32" s="5" t="s">
        <v>1</v>
      </c>
      <c r="D32" s="5" t="str">
        <f>IF(C32="商业汇票","SY20120"&amp;TEXT(COUNTIF($C$3:C32,C32),"00"),"YH20120"&amp;TEXT(COUNTIF($C$3:C32,C32),"00"))</f>
        <v>YH2012013</v>
      </c>
      <c r="E32" s="6">
        <v>41070</v>
      </c>
      <c r="F32" s="6">
        <v>41246</v>
      </c>
      <c r="G32" s="7">
        <v>69554</v>
      </c>
      <c r="H32" s="5" t="s">
        <v>30</v>
      </c>
      <c r="I32" s="5" t="s">
        <v>74</v>
      </c>
      <c r="J32" s="6">
        <f t="shared" ca="1" si="0"/>
        <v>41246</v>
      </c>
      <c r="K32" s="8">
        <f t="shared" si="1"/>
        <v>6.25E-2</v>
      </c>
      <c r="L32" s="7">
        <f t="shared" ca="1" si="2"/>
        <v>2096.1479452054796</v>
      </c>
      <c r="M32" s="7">
        <f t="shared" ca="1" si="3"/>
        <v>71650.147945205477</v>
      </c>
      <c r="N32" s="9" t="str">
        <f t="shared" ca="1" si="4"/>
        <v>已付，请注销</v>
      </c>
    </row>
    <row r="33" spans="2:14" s="3" customFormat="1" ht="12.75" x14ac:dyDescent="0.15">
      <c r="B33" s="4">
        <v>31</v>
      </c>
      <c r="C33" s="5" t="s">
        <v>0</v>
      </c>
      <c r="D33" s="5" t="str">
        <f>IF(C33="商业汇票","SY20120"&amp;TEXT(COUNTIF($C$3:C33,C33),"00"),"YH20120"&amp;TEXT(COUNTIF($C$3:C33,C33),"00"))</f>
        <v>SY2012018</v>
      </c>
      <c r="E33" s="6">
        <v>41072</v>
      </c>
      <c r="F33" s="6" t="s">
        <v>78</v>
      </c>
      <c r="G33" s="7">
        <v>26952</v>
      </c>
      <c r="H33" s="5" t="s">
        <v>31</v>
      </c>
      <c r="I33" s="5" t="s">
        <v>77</v>
      </c>
      <c r="J33" s="6" t="str">
        <f t="shared" ca="1" si="0"/>
        <v/>
      </c>
      <c r="K33" s="8">
        <f t="shared" si="1"/>
        <v>0</v>
      </c>
      <c r="L33" s="7" t="str">
        <f t="shared" ca="1" si="2"/>
        <v/>
      </c>
      <c r="M33" s="7" t="str">
        <f t="shared" ca="1" si="3"/>
        <v/>
      </c>
      <c r="N33" s="9" t="str">
        <f t="shared" ca="1" si="4"/>
        <v>未到期</v>
      </c>
    </row>
    <row r="34" spans="2:14" s="3" customFormat="1" ht="12.75" x14ac:dyDescent="0.15">
      <c r="B34" s="4">
        <v>32</v>
      </c>
      <c r="C34" s="5" t="s">
        <v>1</v>
      </c>
      <c r="D34" s="5" t="str">
        <f>IF(C34="商业汇票","SY20120"&amp;TEXT(COUNTIF($C$3:C34,C34),"00"),"YH20120"&amp;TEXT(COUNTIF($C$3:C34,C34),"00"))</f>
        <v>YH2012014</v>
      </c>
      <c r="E34" s="6">
        <v>41075</v>
      </c>
      <c r="F34" s="6">
        <v>41433</v>
      </c>
      <c r="G34" s="7">
        <v>36852</v>
      </c>
      <c r="H34" s="5" t="s">
        <v>32</v>
      </c>
      <c r="I34" s="5" t="s">
        <v>76</v>
      </c>
      <c r="J34" s="6">
        <f t="shared" ca="1" si="0"/>
        <v>41433</v>
      </c>
      <c r="K34" s="8">
        <f t="shared" si="1"/>
        <v>6.25E-2</v>
      </c>
      <c r="L34" s="7">
        <f t="shared" ca="1" si="2"/>
        <v>2259.0780821917806</v>
      </c>
      <c r="M34" s="7">
        <f t="shared" ca="1" si="3"/>
        <v>39111.07808219178</v>
      </c>
      <c r="N34" s="9" t="str">
        <f t="shared" ca="1" si="4"/>
        <v>已付，请注销</v>
      </c>
    </row>
    <row r="35" spans="2:14" s="3" customFormat="1" ht="12.75" x14ac:dyDescent="0.15">
      <c r="B35" s="4">
        <v>33</v>
      </c>
      <c r="C35" s="5" t="s">
        <v>1</v>
      </c>
      <c r="D35" s="5" t="str">
        <f>IF(C35="商业汇票","SY20120"&amp;TEXT(COUNTIF($C$3:C35,C35),"00"),"YH20120"&amp;TEXT(COUNTIF($C$3:C35,C35),"00"))</f>
        <v>YH2012015</v>
      </c>
      <c r="E35" s="6">
        <v>41080</v>
      </c>
      <c r="F35" s="6">
        <v>41437</v>
      </c>
      <c r="G35" s="7">
        <v>14785</v>
      </c>
      <c r="H35" s="5" t="s">
        <v>33</v>
      </c>
      <c r="I35" s="5" t="s">
        <v>72</v>
      </c>
      <c r="J35" s="6">
        <f t="shared" ca="1" si="0"/>
        <v>41437</v>
      </c>
      <c r="K35" s="8">
        <f t="shared" si="1"/>
        <v>6.25E-2</v>
      </c>
      <c r="L35" s="7">
        <f t="shared" ca="1" si="2"/>
        <v>903.80907534246569</v>
      </c>
      <c r="M35" s="7">
        <f t="shared" ca="1" si="3"/>
        <v>15688.809075342466</v>
      </c>
      <c r="N35" s="9" t="str">
        <f t="shared" ca="1" si="4"/>
        <v>已付，请注销</v>
      </c>
    </row>
    <row r="36" spans="2:14" s="3" customFormat="1" ht="12.75" x14ac:dyDescent="0.15">
      <c r="B36" s="4">
        <v>34</v>
      </c>
      <c r="C36" s="5" t="s">
        <v>0</v>
      </c>
      <c r="D36" s="5" t="str">
        <f>IF(C36="商业汇票","SY20120"&amp;TEXT(COUNTIF($C$3:C36,C36),"00"),"YH20120"&amp;TEXT(COUNTIF($C$3:C36,C36),"00"))</f>
        <v>SY2012019</v>
      </c>
      <c r="E36" s="6">
        <v>41085</v>
      </c>
      <c r="F36" s="6">
        <v>41259</v>
      </c>
      <c r="G36" s="7">
        <v>14852</v>
      </c>
      <c r="H36" s="5" t="s">
        <v>34</v>
      </c>
      <c r="I36" s="5" t="s">
        <v>72</v>
      </c>
      <c r="J36" s="6">
        <f t="shared" ca="1" si="0"/>
        <v>41259</v>
      </c>
      <c r="K36" s="8">
        <f t="shared" si="1"/>
        <v>0</v>
      </c>
      <c r="L36" s="7">
        <f t="shared" ca="1" si="2"/>
        <v>0</v>
      </c>
      <c r="M36" s="7">
        <f t="shared" ca="1" si="3"/>
        <v>14852</v>
      </c>
      <c r="N36" s="9" t="str">
        <f t="shared" ca="1" si="4"/>
        <v>已付，请注销</v>
      </c>
    </row>
    <row r="37" spans="2:14" s="3" customFormat="1" ht="12.75" x14ac:dyDescent="0.15">
      <c r="B37" s="4">
        <v>35</v>
      </c>
      <c r="C37" s="5" t="s">
        <v>1</v>
      </c>
      <c r="D37" s="5" t="str">
        <f>IF(C37="商业汇票","SY20120"&amp;TEXT(COUNTIF($C$3:C37,C37),"00"),"YH20120"&amp;TEXT(COUNTIF($C$3:C37,C37),"00"))</f>
        <v>YH2012016</v>
      </c>
      <c r="E37" s="6">
        <v>41090</v>
      </c>
      <c r="F37" s="6">
        <v>41443</v>
      </c>
      <c r="G37" s="7">
        <v>48145</v>
      </c>
      <c r="H37" s="5" t="s">
        <v>35</v>
      </c>
      <c r="I37" s="5" t="s">
        <v>73</v>
      </c>
      <c r="J37" s="6">
        <f t="shared" ca="1" si="0"/>
        <v>41443</v>
      </c>
      <c r="K37" s="8">
        <f t="shared" si="1"/>
        <v>6.25E-2</v>
      </c>
      <c r="L37" s="7">
        <f t="shared" ca="1" si="2"/>
        <v>2910.134417808219</v>
      </c>
      <c r="M37" s="7">
        <f t="shared" ca="1" si="3"/>
        <v>51055.134417808222</v>
      </c>
      <c r="N37" s="9" t="str">
        <f t="shared" ca="1" si="4"/>
        <v>已付，请注销</v>
      </c>
    </row>
    <row r="38" spans="2:14" s="3" customFormat="1" ht="12.75" x14ac:dyDescent="0.15">
      <c r="B38" s="4">
        <v>36</v>
      </c>
      <c r="C38" s="5" t="s">
        <v>0</v>
      </c>
      <c r="D38" s="5" t="str">
        <f>IF(C38="商业汇票","SY20120"&amp;TEXT(COUNTIF($C$3:C38,C38),"00"),"YH20120"&amp;TEXT(COUNTIF($C$3:C38,C38),"00"))</f>
        <v>SY2012020</v>
      </c>
      <c r="E38" s="6">
        <v>41091</v>
      </c>
      <c r="F38" s="6">
        <v>41268</v>
      </c>
      <c r="G38" s="7">
        <v>2596</v>
      </c>
      <c r="H38" s="5" t="s">
        <v>36</v>
      </c>
      <c r="I38" s="5" t="s">
        <v>71</v>
      </c>
      <c r="J38" s="6">
        <f t="shared" ca="1" si="0"/>
        <v>41268</v>
      </c>
      <c r="K38" s="8">
        <f t="shared" si="1"/>
        <v>0</v>
      </c>
      <c r="L38" s="7">
        <f t="shared" ca="1" si="2"/>
        <v>0</v>
      </c>
      <c r="M38" s="7">
        <f t="shared" ca="1" si="3"/>
        <v>2596</v>
      </c>
      <c r="N38" s="9" t="str">
        <f t="shared" ca="1" si="4"/>
        <v>已付，请注销</v>
      </c>
    </row>
    <row r="39" spans="2:14" s="3" customFormat="1" ht="12.75" x14ac:dyDescent="0.15">
      <c r="B39" s="4">
        <v>37</v>
      </c>
      <c r="C39" s="5" t="s">
        <v>1</v>
      </c>
      <c r="D39" s="5" t="str">
        <f>IF(C39="商业汇票","SY20120"&amp;TEXT(COUNTIF($C$3:C39,C39),"00"),"YH20120"&amp;TEXT(COUNTIF($C$3:C39,C39),"00"))</f>
        <v>YH2012017</v>
      </c>
      <c r="E39" s="6">
        <v>41102</v>
      </c>
      <c r="F39" s="6">
        <v>41462</v>
      </c>
      <c r="G39" s="7">
        <v>36521</v>
      </c>
      <c r="H39" s="5" t="s">
        <v>37</v>
      </c>
      <c r="I39" s="5" t="s">
        <v>68</v>
      </c>
      <c r="J39" s="6" t="str">
        <f t="shared" ca="1" si="0"/>
        <v/>
      </c>
      <c r="K39" s="8">
        <f t="shared" si="1"/>
        <v>6.25E-2</v>
      </c>
      <c r="L39" s="7" t="str">
        <f t="shared" ca="1" si="2"/>
        <v/>
      </c>
      <c r="M39" s="7" t="str">
        <f t="shared" ca="1" si="3"/>
        <v/>
      </c>
      <c r="N39" s="9" t="str">
        <f t="shared" ca="1" si="4"/>
        <v>未到期</v>
      </c>
    </row>
    <row r="40" spans="2:14" s="3" customFormat="1" ht="12.75" x14ac:dyDescent="0.15">
      <c r="B40" s="4">
        <v>38</v>
      </c>
      <c r="C40" s="5" t="s">
        <v>0</v>
      </c>
      <c r="D40" s="5" t="str">
        <f>IF(C40="商业汇票","SY20120"&amp;TEXT(COUNTIF($C$3:C40,C40),"00"),"YH20120"&amp;TEXT(COUNTIF($C$3:C40,C40),"00"))</f>
        <v>SY2012021</v>
      </c>
      <c r="E40" s="6">
        <v>41103</v>
      </c>
      <c r="F40" s="6">
        <v>41283</v>
      </c>
      <c r="G40" s="7">
        <v>2965</v>
      </c>
      <c r="H40" s="5" t="s">
        <v>38</v>
      </c>
      <c r="I40" s="5" t="s">
        <v>75</v>
      </c>
      <c r="J40" s="6">
        <f t="shared" ca="1" si="0"/>
        <v>41283</v>
      </c>
      <c r="K40" s="8">
        <f t="shared" si="1"/>
        <v>0</v>
      </c>
      <c r="L40" s="7">
        <f t="shared" ca="1" si="2"/>
        <v>0</v>
      </c>
      <c r="M40" s="7">
        <f t="shared" ca="1" si="3"/>
        <v>2965</v>
      </c>
      <c r="N40" s="9" t="str">
        <f t="shared" ca="1" si="4"/>
        <v>已付，请注销</v>
      </c>
    </row>
    <row r="41" spans="2:14" s="3" customFormat="1" ht="12.75" x14ac:dyDescent="0.15">
      <c r="B41" s="4">
        <v>39</v>
      </c>
      <c r="C41" s="5" t="s">
        <v>1</v>
      </c>
      <c r="D41" s="5" t="str">
        <f>IF(C41="商业汇票","SY20120"&amp;TEXT(COUNTIF($C$3:C41,C41),"00"),"YH20120"&amp;TEXT(COUNTIF($C$3:C41,C41),"00"))</f>
        <v>YH2012018</v>
      </c>
      <c r="E41" s="6">
        <v>41105</v>
      </c>
      <c r="F41" s="6">
        <v>41465</v>
      </c>
      <c r="G41" s="7">
        <v>3998</v>
      </c>
      <c r="H41" s="5" t="s">
        <v>39</v>
      </c>
      <c r="I41" s="5" t="s">
        <v>68</v>
      </c>
      <c r="J41" s="6" t="str">
        <f t="shared" ca="1" si="0"/>
        <v/>
      </c>
      <c r="K41" s="8">
        <f t="shared" si="1"/>
        <v>6.25E-2</v>
      </c>
      <c r="L41" s="7" t="str">
        <f t="shared" ca="1" si="2"/>
        <v/>
      </c>
      <c r="M41" s="7" t="str">
        <f t="shared" ca="1" si="3"/>
        <v/>
      </c>
      <c r="N41" s="9" t="str">
        <f t="shared" ca="1" si="4"/>
        <v>未到期</v>
      </c>
    </row>
    <row r="42" spans="2:14" s="3" customFormat="1" ht="12.75" x14ac:dyDescent="0.15">
      <c r="B42" s="4">
        <v>40</v>
      </c>
      <c r="C42" s="5" t="s">
        <v>1</v>
      </c>
      <c r="D42" s="5" t="str">
        <f>IF(C42="商业汇票","SY20120"&amp;TEXT(COUNTIF($C$3:C42,C42),"00"),"YH20120"&amp;TEXT(COUNTIF($C$3:C42,C42),"00"))</f>
        <v>YH2012019</v>
      </c>
      <c r="E42" s="6">
        <v>41106</v>
      </c>
      <c r="F42" s="6">
        <v>41466</v>
      </c>
      <c r="G42" s="7">
        <v>58000</v>
      </c>
      <c r="H42" s="5" t="s">
        <v>40</v>
      </c>
      <c r="I42" s="5" t="s">
        <v>77</v>
      </c>
      <c r="J42" s="6" t="str">
        <f t="shared" ca="1" si="0"/>
        <v/>
      </c>
      <c r="K42" s="8">
        <f t="shared" si="1"/>
        <v>6.25E-2</v>
      </c>
      <c r="L42" s="7" t="str">
        <f t="shared" ca="1" si="2"/>
        <v/>
      </c>
      <c r="M42" s="7" t="str">
        <f t="shared" ca="1" si="3"/>
        <v/>
      </c>
      <c r="N42" s="9" t="str">
        <f t="shared" ca="1" si="4"/>
        <v>未到期</v>
      </c>
    </row>
    <row r="43" spans="2:14" s="3" customFormat="1" ht="12.75" x14ac:dyDescent="0.15">
      <c r="B43" s="4">
        <v>41</v>
      </c>
      <c r="C43" s="5" t="s">
        <v>0</v>
      </c>
      <c r="D43" s="5" t="str">
        <f>IF(C43="商业汇票","SY20120"&amp;TEXT(COUNTIF($C$3:C43,C43),"00"),"YH20120"&amp;TEXT(COUNTIF($C$3:C43,C43),"00"))</f>
        <v>SY2012022</v>
      </c>
      <c r="E43" s="6">
        <v>41108</v>
      </c>
      <c r="F43" s="6">
        <v>41468</v>
      </c>
      <c r="G43" s="7">
        <v>42000</v>
      </c>
      <c r="H43" s="5" t="s">
        <v>41</v>
      </c>
      <c r="I43" s="5" t="s">
        <v>75</v>
      </c>
      <c r="J43" s="6" t="str">
        <f t="shared" ca="1" si="0"/>
        <v/>
      </c>
      <c r="K43" s="8">
        <f t="shared" si="1"/>
        <v>0</v>
      </c>
      <c r="L43" s="7" t="str">
        <f t="shared" ca="1" si="2"/>
        <v/>
      </c>
      <c r="M43" s="7" t="str">
        <f t="shared" ca="1" si="3"/>
        <v/>
      </c>
      <c r="N43" s="9" t="str">
        <f t="shared" ca="1" si="4"/>
        <v>未到期</v>
      </c>
    </row>
    <row r="44" spans="2:14" s="3" customFormat="1" ht="12.75" x14ac:dyDescent="0.15">
      <c r="B44" s="4">
        <v>42</v>
      </c>
      <c r="C44" s="5" t="s">
        <v>0</v>
      </c>
      <c r="D44" s="5" t="str">
        <f>IF(C44="商业汇票","SY20120"&amp;TEXT(COUNTIF($C$3:C44,C44),"00"),"YH20120"&amp;TEXT(COUNTIF($C$3:C44,C44),"00"))</f>
        <v>SY2012023</v>
      </c>
      <c r="E44" s="6">
        <v>41113</v>
      </c>
      <c r="F44" s="6">
        <v>41293</v>
      </c>
      <c r="G44" s="7">
        <v>18000</v>
      </c>
      <c r="H44" s="5" t="s">
        <v>42</v>
      </c>
      <c r="I44" s="5" t="s">
        <v>74</v>
      </c>
      <c r="J44" s="6">
        <f t="shared" ca="1" si="0"/>
        <v>41293</v>
      </c>
      <c r="K44" s="8">
        <f t="shared" si="1"/>
        <v>0</v>
      </c>
      <c r="L44" s="7">
        <f t="shared" ca="1" si="2"/>
        <v>0</v>
      </c>
      <c r="M44" s="7">
        <f t="shared" ca="1" si="3"/>
        <v>18000</v>
      </c>
      <c r="N44" s="9" t="str">
        <f t="shared" ca="1" si="4"/>
        <v>已付，请注销</v>
      </c>
    </row>
    <row r="45" spans="2:14" s="3" customFormat="1" ht="12.75" x14ac:dyDescent="0.15">
      <c r="B45" s="4">
        <v>43</v>
      </c>
      <c r="C45" s="5" t="s">
        <v>0</v>
      </c>
      <c r="D45" s="5" t="str">
        <f>IF(C45="商业汇票","SY20120"&amp;TEXT(COUNTIF($C$3:C45,C45),"00"),"YH20120"&amp;TEXT(COUNTIF($C$3:C45,C45),"00"))</f>
        <v>SY2012024</v>
      </c>
      <c r="E45" s="6">
        <v>41106</v>
      </c>
      <c r="F45" s="6">
        <v>41286</v>
      </c>
      <c r="G45" s="7">
        <v>231501</v>
      </c>
      <c r="H45" s="5" t="s">
        <v>43</v>
      </c>
      <c r="I45" s="5" t="s">
        <v>77</v>
      </c>
      <c r="J45" s="6">
        <f t="shared" ca="1" si="0"/>
        <v>41286</v>
      </c>
      <c r="K45" s="8">
        <f t="shared" si="1"/>
        <v>0</v>
      </c>
      <c r="L45" s="7">
        <f t="shared" ca="1" si="2"/>
        <v>0</v>
      </c>
      <c r="M45" s="7">
        <f t="shared" ca="1" si="3"/>
        <v>231501</v>
      </c>
      <c r="N45" s="9" t="str">
        <f t="shared" ca="1" si="4"/>
        <v>已付，请注销</v>
      </c>
    </row>
    <row r="46" spans="2:14" s="3" customFormat="1" ht="12.75" x14ac:dyDescent="0.15">
      <c r="B46" s="4">
        <v>44</v>
      </c>
      <c r="C46" s="5" t="s">
        <v>1</v>
      </c>
      <c r="D46" s="5" t="str">
        <f>IF(C46="商业汇票","SY20120"&amp;TEXT(COUNTIF($C$3:C46,C46),"00"),"YH20120"&amp;TEXT(COUNTIF($C$3:C46,C46),"00"))</f>
        <v>YH2012020</v>
      </c>
      <c r="E46" s="6">
        <v>41124</v>
      </c>
      <c r="F46" s="6">
        <v>41304</v>
      </c>
      <c r="G46" s="7">
        <v>45620</v>
      </c>
      <c r="H46" s="5" t="s">
        <v>44</v>
      </c>
      <c r="I46" s="5" t="s">
        <v>76</v>
      </c>
      <c r="J46" s="6">
        <f t="shared" ca="1" si="0"/>
        <v>41304</v>
      </c>
      <c r="K46" s="8">
        <f t="shared" si="1"/>
        <v>6.25E-2</v>
      </c>
      <c r="L46" s="7">
        <f t="shared" ca="1" si="2"/>
        <v>1406.0958904109589</v>
      </c>
      <c r="M46" s="7">
        <f t="shared" ca="1" si="3"/>
        <v>47026.095890410958</v>
      </c>
      <c r="N46" s="9" t="str">
        <f t="shared" ca="1" si="4"/>
        <v>已付，请注销</v>
      </c>
    </row>
    <row r="47" spans="2:14" s="3" customFormat="1" ht="12.75" x14ac:dyDescent="0.15">
      <c r="B47" s="4">
        <v>45</v>
      </c>
      <c r="C47" s="5" t="s">
        <v>0</v>
      </c>
      <c r="D47" s="5" t="str">
        <f>IF(C47="商业汇票","SY20120"&amp;TEXT(COUNTIF($C$3:C47,C47),"00"),"YH20120"&amp;TEXT(COUNTIF($C$3:C47,C47),"00"))</f>
        <v>SY2012025</v>
      </c>
      <c r="E47" s="6">
        <v>41126</v>
      </c>
      <c r="F47" s="6">
        <v>41306</v>
      </c>
      <c r="G47" s="7">
        <v>12350</v>
      </c>
      <c r="H47" s="5" t="s">
        <v>45</v>
      </c>
      <c r="I47" s="5" t="s">
        <v>72</v>
      </c>
      <c r="J47" s="6">
        <f t="shared" ca="1" si="0"/>
        <v>41306</v>
      </c>
      <c r="K47" s="8">
        <f t="shared" si="1"/>
        <v>0</v>
      </c>
      <c r="L47" s="7">
        <f t="shared" ca="1" si="2"/>
        <v>0</v>
      </c>
      <c r="M47" s="7">
        <f t="shared" ca="1" si="3"/>
        <v>12350</v>
      </c>
      <c r="N47" s="9" t="str">
        <f t="shared" ca="1" si="4"/>
        <v>已付，请注销</v>
      </c>
    </row>
    <row r="48" spans="2:14" s="3" customFormat="1" ht="12.75" x14ac:dyDescent="0.15">
      <c r="B48" s="4">
        <v>46</v>
      </c>
      <c r="C48" s="5" t="s">
        <v>1</v>
      </c>
      <c r="D48" s="5" t="str">
        <f>IF(C48="商业汇票","SY20120"&amp;TEXT(COUNTIF($C$3:C48,C48),"00"),"YH20120"&amp;TEXT(COUNTIF($C$3:C48,C48),"00"))</f>
        <v>YH2012021</v>
      </c>
      <c r="E48" s="6">
        <v>41129</v>
      </c>
      <c r="F48" s="6">
        <v>41489</v>
      </c>
      <c r="G48" s="7">
        <v>8520</v>
      </c>
      <c r="H48" s="5" t="s">
        <v>46</v>
      </c>
      <c r="I48" s="5" t="s">
        <v>72</v>
      </c>
      <c r="J48" s="6" t="str">
        <f t="shared" ca="1" si="0"/>
        <v/>
      </c>
      <c r="K48" s="8">
        <f t="shared" si="1"/>
        <v>6.25E-2</v>
      </c>
      <c r="L48" s="7" t="str">
        <f t="shared" ca="1" si="2"/>
        <v/>
      </c>
      <c r="M48" s="7" t="str">
        <f t="shared" ca="1" si="3"/>
        <v/>
      </c>
      <c r="N48" s="9" t="str">
        <f t="shared" ca="1" si="4"/>
        <v>未到期</v>
      </c>
    </row>
    <row r="49" spans="2:14" s="3" customFormat="1" ht="12.75" x14ac:dyDescent="0.15">
      <c r="B49" s="4">
        <v>47</v>
      </c>
      <c r="C49" s="5" t="s">
        <v>1</v>
      </c>
      <c r="D49" s="5" t="str">
        <f>IF(C49="商业汇票","SY20120"&amp;TEXT(COUNTIF($C$3:C49,C49),"00"),"YH20120"&amp;TEXT(COUNTIF($C$3:C49,C49),"00"))</f>
        <v>YH2012022</v>
      </c>
      <c r="E49" s="6">
        <v>41130</v>
      </c>
      <c r="F49" s="6">
        <v>41310</v>
      </c>
      <c r="G49" s="7">
        <v>7850</v>
      </c>
      <c r="H49" s="5" t="s">
        <v>47</v>
      </c>
      <c r="I49" s="5" t="s">
        <v>73</v>
      </c>
      <c r="J49" s="6">
        <f t="shared" ca="1" si="0"/>
        <v>41310</v>
      </c>
      <c r="K49" s="8">
        <f t="shared" si="1"/>
        <v>6.25E-2</v>
      </c>
      <c r="L49" s="7">
        <f t="shared" ca="1" si="2"/>
        <v>241.95205479452054</v>
      </c>
      <c r="M49" s="7">
        <f t="shared" ca="1" si="3"/>
        <v>8091.9520547945203</v>
      </c>
      <c r="N49" s="9" t="str">
        <f t="shared" ca="1" si="4"/>
        <v>已付，请注销</v>
      </c>
    </row>
    <row r="50" spans="2:14" s="3" customFormat="1" ht="12.75" x14ac:dyDescent="0.15">
      <c r="B50" s="4">
        <v>48</v>
      </c>
      <c r="C50" s="5" t="s">
        <v>0</v>
      </c>
      <c r="D50" s="5" t="str">
        <f>IF(C50="商业汇票","SY20120"&amp;TEXT(COUNTIF($C$3:C50,C50),"00"),"YH20120"&amp;TEXT(COUNTIF($C$3:C50,C50),"00"))</f>
        <v>SY2012026</v>
      </c>
      <c r="E50" s="6">
        <v>41131</v>
      </c>
      <c r="F50" s="6">
        <v>41311</v>
      </c>
      <c r="G50" s="7">
        <v>15824.56</v>
      </c>
      <c r="H50" s="5" t="s">
        <v>48</v>
      </c>
      <c r="I50" s="5" t="s">
        <v>71</v>
      </c>
      <c r="J50" s="6">
        <f t="shared" ca="1" si="0"/>
        <v>41311</v>
      </c>
      <c r="K50" s="8">
        <f t="shared" si="1"/>
        <v>0</v>
      </c>
      <c r="L50" s="7">
        <f t="shared" ca="1" si="2"/>
        <v>0</v>
      </c>
      <c r="M50" s="7">
        <f t="shared" ca="1" si="3"/>
        <v>15824.56</v>
      </c>
      <c r="N50" s="9" t="str">
        <f t="shared" ca="1" si="4"/>
        <v>已付，请注销</v>
      </c>
    </row>
    <row r="51" spans="2:14" s="3" customFormat="1" ht="12.75" x14ac:dyDescent="0.15">
      <c r="B51" s="4">
        <v>49</v>
      </c>
      <c r="C51" s="5" t="s">
        <v>1</v>
      </c>
      <c r="D51" s="5" t="str">
        <f>IF(C51="商业汇票","SY20120"&amp;TEXT(COUNTIF($C$3:C51,C51),"00"),"YH20120"&amp;TEXT(COUNTIF($C$3:C51,C51),"00"))</f>
        <v>YH2012023</v>
      </c>
      <c r="E51" s="6">
        <v>41132</v>
      </c>
      <c r="F51" s="6">
        <v>41312</v>
      </c>
      <c r="G51" s="7">
        <v>45000</v>
      </c>
      <c r="H51" s="5" t="s">
        <v>49</v>
      </c>
      <c r="I51" s="5" t="s">
        <v>68</v>
      </c>
      <c r="J51" s="6">
        <f t="shared" ca="1" si="0"/>
        <v>41312</v>
      </c>
      <c r="K51" s="8">
        <f t="shared" si="1"/>
        <v>6.25E-2</v>
      </c>
      <c r="L51" s="7">
        <f t="shared" ca="1" si="2"/>
        <v>1386.986301369863</v>
      </c>
      <c r="M51" s="7">
        <f t="shared" ca="1" si="3"/>
        <v>46386.986301369863</v>
      </c>
      <c r="N51" s="9" t="str">
        <f t="shared" ca="1" si="4"/>
        <v>已付，请注销</v>
      </c>
    </row>
    <row r="52" spans="2:14" s="3" customFormat="1" ht="13.5" thickBot="1" x14ac:dyDescent="0.2">
      <c r="B52" s="10">
        <v>50</v>
      </c>
      <c r="C52" s="11" t="s">
        <v>0</v>
      </c>
      <c r="D52" s="5" t="str">
        <f>IF(C52="商业汇票","SY20120"&amp;TEXT(COUNTIF($C$3:C52,C52),"00"),"YH20120"&amp;TEXT(COUNTIF($C$3:C52,C52),"00"))</f>
        <v>SY2012027</v>
      </c>
      <c r="E52" s="12">
        <v>41133</v>
      </c>
      <c r="F52" s="12">
        <v>41313</v>
      </c>
      <c r="G52" s="13">
        <v>15896</v>
      </c>
      <c r="H52" s="11" t="s">
        <v>50</v>
      </c>
      <c r="I52" s="11" t="s">
        <v>75</v>
      </c>
      <c r="J52" s="6">
        <f t="shared" ca="1" si="0"/>
        <v>41313</v>
      </c>
      <c r="K52" s="8">
        <f t="shared" si="1"/>
        <v>0</v>
      </c>
      <c r="L52" s="7">
        <f t="shared" ca="1" si="2"/>
        <v>0</v>
      </c>
      <c r="M52" s="7">
        <f t="shared" ca="1" si="3"/>
        <v>15896</v>
      </c>
      <c r="N52" s="9" t="str">
        <f t="shared" ca="1" si="4"/>
        <v>已付，请注销</v>
      </c>
    </row>
  </sheetData>
  <sortState ref="B4:N53">
    <sortCondition ref="I4:I53"/>
  </sortState>
  <mergeCells count="1">
    <mergeCell ref="B1:N1"/>
  </mergeCells>
  <phoneticPr fontId="2" type="noConversion"/>
  <dataValidations count="1">
    <dataValidation type="list" allowBlank="1" showInputMessage="1" showErrorMessage="1" sqref="C3:C52">
      <formula1>"商业汇票,银行汇票"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应付票据备查簿</vt:lpstr>
    </vt:vector>
  </TitlesOfParts>
  <Company>雨林木风封装组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雨林木风</cp:lastModifiedBy>
  <dcterms:created xsi:type="dcterms:W3CDTF">2012-06-14T06:42:02Z</dcterms:created>
  <dcterms:modified xsi:type="dcterms:W3CDTF">2013-07-03T03:42:44Z</dcterms:modified>
</cp:coreProperties>
</file>