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10" yWindow="90" windowWidth="12720" windowHeight="7245" tabRatio="776"/>
  </bookViews>
  <sheets>
    <sheet name="Sheet1" sheetId="5" r:id="rId1"/>
    <sheet name="Sheet2" sheetId="14" r:id="rId2"/>
  </sheets>
  <calcPr calcId="145621"/>
  <pivotCaches>
    <pivotCache cacheId="8" r:id="rId3"/>
  </pivotCaches>
</workbook>
</file>

<file path=xl/calcChain.xml><?xml version="1.0" encoding="utf-8"?>
<calcChain xmlns="http://schemas.openxmlformats.org/spreadsheetml/2006/main">
  <c r="I37" i="14" l="1"/>
  <c r="G37" i="14"/>
  <c r="E37" i="14"/>
  <c r="I36" i="14"/>
  <c r="G36" i="14"/>
  <c r="E36" i="14"/>
  <c r="I35" i="14"/>
  <c r="G35" i="14"/>
  <c r="E35" i="14"/>
  <c r="I34" i="14"/>
  <c r="G34" i="14"/>
  <c r="E34" i="14"/>
  <c r="I33" i="14"/>
  <c r="G33" i="14"/>
  <c r="E33" i="14"/>
  <c r="I32" i="14"/>
  <c r="G32" i="14"/>
  <c r="E32" i="14"/>
  <c r="I31" i="14"/>
  <c r="G31" i="14"/>
  <c r="E31" i="14"/>
  <c r="I30" i="14"/>
  <c r="G30" i="14"/>
  <c r="E30" i="14"/>
  <c r="I29" i="14"/>
  <c r="G29" i="14"/>
  <c r="E29" i="14"/>
  <c r="I28" i="14"/>
  <c r="G28" i="14"/>
  <c r="E28" i="14"/>
  <c r="I27" i="14"/>
  <c r="G27" i="14"/>
  <c r="E27" i="14"/>
  <c r="I26" i="14"/>
  <c r="G26" i="14"/>
  <c r="E26" i="14"/>
  <c r="I25" i="14"/>
  <c r="G25" i="14"/>
  <c r="E25" i="14"/>
  <c r="I24" i="14"/>
  <c r="G24" i="14"/>
  <c r="E24" i="14"/>
  <c r="I23" i="14"/>
  <c r="G23" i="14"/>
  <c r="E23" i="14"/>
  <c r="I22" i="14"/>
  <c r="G22" i="14"/>
  <c r="E22" i="14"/>
  <c r="I21" i="14"/>
  <c r="G21" i="14"/>
  <c r="E21" i="14"/>
  <c r="I20" i="14"/>
  <c r="G20" i="14"/>
  <c r="E20" i="14"/>
  <c r="I19" i="14"/>
  <c r="G19" i="14"/>
  <c r="E19" i="14"/>
  <c r="I18" i="14"/>
  <c r="G18" i="14"/>
  <c r="E18" i="14"/>
  <c r="I17" i="14"/>
  <c r="G17" i="14"/>
  <c r="E17" i="14"/>
  <c r="I16" i="14"/>
  <c r="G16" i="14"/>
  <c r="E16" i="14"/>
  <c r="I15" i="14"/>
  <c r="G15" i="14"/>
  <c r="E15" i="14"/>
  <c r="I14" i="14"/>
  <c r="G14" i="14"/>
  <c r="E14" i="14"/>
  <c r="I13" i="14"/>
  <c r="G13" i="14"/>
  <c r="E13" i="14"/>
  <c r="I12" i="14"/>
  <c r="G12" i="14"/>
  <c r="E12" i="14"/>
  <c r="I11" i="14"/>
  <c r="G11" i="14"/>
  <c r="E11" i="14"/>
  <c r="I10" i="14"/>
  <c r="G10" i="14"/>
  <c r="E10" i="14"/>
  <c r="I9" i="14"/>
  <c r="G9" i="14"/>
  <c r="E9" i="14"/>
  <c r="I8" i="14"/>
  <c r="G8" i="14"/>
  <c r="E8" i="14"/>
  <c r="I7" i="14"/>
  <c r="G7" i="14"/>
  <c r="E7" i="14"/>
  <c r="I6" i="14"/>
  <c r="G6" i="14"/>
  <c r="E6" i="14"/>
  <c r="I5" i="14"/>
  <c r="G5" i="14"/>
  <c r="E5" i="14"/>
  <c r="I4" i="14"/>
  <c r="G4" i="14"/>
  <c r="E4" i="14"/>
  <c r="J3" i="14"/>
  <c r="J4" i="14" s="1"/>
  <c r="J5" i="14" s="1"/>
  <c r="J6" i="14" s="1"/>
  <c r="J7" i="14" s="1"/>
  <c r="J8" i="14" s="1"/>
  <c r="J9" i="14" s="1"/>
  <c r="J10" i="14" s="1"/>
  <c r="J11" i="14" s="1"/>
  <c r="J12" i="14" s="1"/>
  <c r="J13" i="14" s="1"/>
  <c r="J14" i="14" s="1"/>
  <c r="J15" i="14" s="1"/>
  <c r="J16" i="14" s="1"/>
  <c r="J17" i="14" s="1"/>
  <c r="J18" i="14" s="1"/>
  <c r="J19" i="14" s="1"/>
  <c r="J20" i="14" s="1"/>
  <c r="J21" i="14" s="1"/>
  <c r="J22" i="14" s="1"/>
  <c r="J23" i="14" s="1"/>
  <c r="J24" i="14" s="1"/>
  <c r="J25" i="14" s="1"/>
  <c r="J26" i="14" s="1"/>
  <c r="J27" i="14" s="1"/>
  <c r="J28" i="14" s="1"/>
  <c r="J29" i="14" s="1"/>
  <c r="J30" i="14" s="1"/>
  <c r="J31" i="14" s="1"/>
  <c r="J32" i="14" s="1"/>
  <c r="J33" i="14" s="1"/>
  <c r="J34" i="14" s="1"/>
  <c r="J35" i="14" s="1"/>
  <c r="J36" i="14" s="1"/>
  <c r="J37" i="14" s="1"/>
  <c r="I3" i="14"/>
  <c r="G3" i="14"/>
</calcChain>
</file>

<file path=xl/sharedStrings.xml><?xml version="1.0" encoding="utf-8"?>
<sst xmlns="http://schemas.openxmlformats.org/spreadsheetml/2006/main" count="140" uniqueCount="57">
  <si>
    <t>办公费</t>
  </si>
  <si>
    <t>差旅费</t>
  </si>
  <si>
    <t>宣传费</t>
  </si>
  <si>
    <t>行标签</t>
  </si>
  <si>
    <t>总计</t>
  </si>
  <si>
    <t xml:space="preserve">费用监控的类型 </t>
  </si>
  <si>
    <t xml:space="preserve">费用监控的重点类型 </t>
  </si>
  <si>
    <t>行次</t>
  </si>
  <si>
    <t>项目累计百分比</t>
  </si>
  <si>
    <t>金额累计百分比</t>
  </si>
  <si>
    <t>可控</t>
  </si>
  <si>
    <t>A类费用</t>
  </si>
  <si>
    <t>业务招待费</t>
  </si>
  <si>
    <t>支付物流费</t>
  </si>
  <si>
    <t>车辆费用</t>
  </si>
  <si>
    <t>低值易耗品摊销</t>
  </si>
  <si>
    <t>会议费</t>
  </si>
  <si>
    <t>B类费用</t>
  </si>
  <si>
    <t>运输费用</t>
  </si>
  <si>
    <t>包装费</t>
  </si>
  <si>
    <t>修理费（除车辆修理）</t>
  </si>
  <si>
    <t>销售管理和打假经费</t>
  </si>
  <si>
    <t>水电费</t>
  </si>
  <si>
    <t>C类费用</t>
  </si>
  <si>
    <t>技术开发费</t>
  </si>
  <si>
    <t>其他</t>
  </si>
  <si>
    <t>审计费</t>
  </si>
  <si>
    <t>咨询费</t>
  </si>
  <si>
    <t>租赁费</t>
  </si>
  <si>
    <t xml:space="preserve">其他 </t>
  </si>
  <si>
    <t>保险费（除车辆保险）</t>
  </si>
  <si>
    <t>涉外费</t>
  </si>
  <si>
    <t>软件服务费</t>
  </si>
  <si>
    <t>消防警卫费</t>
  </si>
  <si>
    <t>绿化费</t>
  </si>
  <si>
    <t>检验费</t>
  </si>
  <si>
    <t>标识费</t>
  </si>
  <si>
    <t>物业管理费</t>
  </si>
  <si>
    <t>保管费</t>
  </si>
  <si>
    <t>排污费</t>
  </si>
  <si>
    <t>整理费</t>
  </si>
  <si>
    <t>仓储费用</t>
  </si>
  <si>
    <t>广告费</t>
  </si>
  <si>
    <t>土地使用费</t>
  </si>
  <si>
    <t>库存商品盘亏</t>
  </si>
  <si>
    <t>求和项:占可控费用的比例</t>
  </si>
  <si>
    <t>求和项:项目累计百分比</t>
  </si>
  <si>
    <t>商品流通费用明细表</t>
    <phoneticPr fontId="1" type="noConversion"/>
  </si>
  <si>
    <t>项目名称</t>
    <phoneticPr fontId="1" type="noConversion"/>
  </si>
  <si>
    <t>项目百分比</t>
    <phoneticPr fontId="1" type="noConversion"/>
  </si>
  <si>
    <t>项目名称及累计百分比</t>
    <phoneticPr fontId="1" type="noConversion"/>
  </si>
  <si>
    <t>本年累计金额</t>
    <phoneticPr fontId="1" type="noConversion"/>
  </si>
  <si>
    <t>占可控费用的比例</t>
    <phoneticPr fontId="1" type="noConversion"/>
  </si>
  <si>
    <t>公司名称</t>
    <phoneticPr fontId="1" type="noConversion"/>
  </si>
  <si>
    <t>华云信息有限公司</t>
    <phoneticPr fontId="1" type="noConversion"/>
  </si>
  <si>
    <t>单位：元</t>
    <phoneticPr fontId="1" type="noConversion"/>
  </si>
  <si>
    <t>ABC分类费用数据透视表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</si>
</sst>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24"/>
      <color theme="1"/>
      <name val="宋体"/>
      <family val="2"/>
      <charset val="134"/>
      <scheme val="minor"/>
    </font>
    <font>
      <sz val="2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24"/>
      <color theme="1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/>
    </xf>
    <xf numFmtId="10" fontId="0" fillId="0" borderId="0" xfId="1" applyNumberFormat="1" applyFont="1">
      <alignment vertical="center"/>
    </xf>
    <xf numFmtId="0" fontId="5" fillId="0" borderId="1" xfId="0" applyFont="1" applyBorder="1" applyAlignment="1">
      <alignment horizontal="center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0" fontId="5" fillId="0" borderId="1" xfId="1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0" fontId="0" fillId="0" borderId="0" xfId="0" applyNumberForma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colors>
    <mruColors>
      <color rgb="FFCCFFCC"/>
      <color rgb="FFFFCCFF"/>
      <color rgb="FF99FFCC"/>
      <color rgb="FFFF99CC"/>
      <color rgb="FF66FFCC"/>
      <color rgb="FF66FF99"/>
      <color rgb="FF99FF33"/>
      <color rgb="FF99FF66"/>
      <color rgb="FFFFFFFF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a" refreshedDate="41085.268389351855" createdVersion="4" refreshedVersion="4" minRefreshableVersion="3" recordCount="35">
  <cacheSource type="worksheet">
    <worksheetSource ref="A2:J37" sheet="商品流通费用明细表"/>
  </cacheSource>
  <cacheFields count="10">
    <cacheField name="费用监控的类型 " numFmtId="0">
      <sharedItems/>
    </cacheField>
    <cacheField name="费用监控的重点类型 " numFmtId="0">
      <sharedItems count="3">
        <s v="A类费用"/>
        <s v="B类费用"/>
        <s v="C类费用"/>
      </sharedItems>
    </cacheField>
    <cacheField name="行次" numFmtId="0">
      <sharedItems containsSemiMixedTypes="0" containsString="0" containsNumber="1" containsInteger="1" minValue="1" maxValue="35"/>
    </cacheField>
    <cacheField name="项目名称" numFmtId="0">
      <sharedItems count="34">
        <s v="业务招待费"/>
        <s v="支付物流费"/>
        <s v="办公费"/>
        <s v="车辆费用"/>
        <s v="差旅费"/>
        <s v="低值易耗品摊销"/>
        <s v="会议费"/>
        <s v="运输费用"/>
        <s v="宣传费"/>
        <s v="包装费"/>
        <s v="修理费（除车辆修理）"/>
        <s v="销售管理和打假经费"/>
        <s v="水电费"/>
        <s v="技术开发费"/>
        <s v="其他"/>
        <s v="审计费"/>
        <s v="咨询费"/>
        <s v="租赁费"/>
        <s v="其他 "/>
        <s v="保险费（除车辆保险）"/>
        <s v="涉外费"/>
        <s v="软件服务费"/>
        <s v="消防警卫费"/>
        <s v="绿化费"/>
        <s v="检验费"/>
        <s v="标识费"/>
        <s v="物业管理费"/>
        <s v="保管费"/>
        <s v="排污费"/>
        <s v="整理费"/>
        <s v="仓储费用"/>
        <s v="广告费"/>
        <s v="土地使用费"/>
        <s v="库存商品盘亏"/>
      </sharedItems>
    </cacheField>
    <cacheField name="项目百分比" numFmtId="10">
      <sharedItems containsSemiMixedTypes="0" containsString="0" containsNumber="1" minValue="2.849999999999997E-2" maxValue="2.860000000000007E-2"/>
    </cacheField>
    <cacheField name="项目累计百分比" numFmtId="10">
      <sharedItems containsSemiMixedTypes="0" containsString="0" containsNumber="1" minValue="2.86E-2" maxValue="1"/>
    </cacheField>
    <cacheField name="项目名称及累计百分比" numFmtId="10">
      <sharedItems/>
    </cacheField>
    <cacheField name="本年累计金额" numFmtId="0">
      <sharedItems containsSemiMixedTypes="0" containsString="0" containsNumber="1" containsInteger="1" minValue="0" maxValue="1961"/>
    </cacheField>
    <cacheField name="占可控费用的比例" numFmtId="10">
      <sharedItems containsSemiMixedTypes="0" containsString="0" containsNumber="1" minValue="0" maxValue="0.18107109879963065"/>
    </cacheField>
    <cacheField name="金额累计百分比" numFmtId="10">
      <sharedItems containsSemiMixedTypes="0" containsString="0" containsNumber="1" minValue="0.18107109879963065" maxValue="0.9999999999999998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">
  <r>
    <s v="可控"/>
    <x v="0"/>
    <n v="1"/>
    <x v="0"/>
    <n v="2.86E-2"/>
    <n v="2.86E-2"/>
    <s v="2.86%业务招待费"/>
    <n v="1961"/>
    <n v="0.18107109879963065"/>
    <n v="0.18107109879963065"/>
  </r>
  <r>
    <s v="可控"/>
    <x v="0"/>
    <n v="2"/>
    <x v="1"/>
    <n v="2.8499999999999998E-2"/>
    <n v="5.7099999999999998E-2"/>
    <s v="5.71%支付物流费"/>
    <n v="1569"/>
    <n v="0.14487534626038781"/>
    <n v="0.32594644506001846"/>
  </r>
  <r>
    <s v="可控"/>
    <x v="0"/>
    <n v="3"/>
    <x v="2"/>
    <n v="2.86E-2"/>
    <n v="8.5699999999999998E-2"/>
    <s v="8.57%办公费"/>
    <n v="999"/>
    <n v="9.2243767313019392E-2"/>
    <n v="0.41819021237303788"/>
  </r>
  <r>
    <s v="可控"/>
    <x v="0"/>
    <n v="4"/>
    <x v="3"/>
    <n v="2.86E-2"/>
    <n v="0.1143"/>
    <s v="11.43%车辆费用"/>
    <n v="855"/>
    <n v="7.8947368421052627E-2"/>
    <n v="0.49713758079409054"/>
  </r>
  <r>
    <s v="可控"/>
    <x v="0"/>
    <n v="5"/>
    <x v="4"/>
    <n v="2.86E-2"/>
    <n v="0.1429"/>
    <s v="14.29%差旅费"/>
    <n v="763"/>
    <n v="7.0452446906740532E-2"/>
    <n v="0.56759002770083111"/>
  </r>
  <r>
    <s v="可控"/>
    <x v="0"/>
    <n v="6"/>
    <x v="5"/>
    <n v="2.8499999999999998E-2"/>
    <n v="0.1714"/>
    <s v="17.14%低值易耗品摊销"/>
    <n v="660"/>
    <n v="6.0941828254847646E-2"/>
    <n v="0.62853185595567873"/>
  </r>
  <r>
    <s v="可控"/>
    <x v="0"/>
    <n v="7"/>
    <x v="6"/>
    <n v="2.8600000000000014E-2"/>
    <n v="0.2"/>
    <s v="20.00%会议费"/>
    <n v="588"/>
    <n v="5.4293628808864264E-2"/>
    <n v="0.68282548476454297"/>
  </r>
  <r>
    <s v="可控"/>
    <x v="1"/>
    <n v="8"/>
    <x v="7"/>
    <n v="2.8599999999999987E-2"/>
    <n v="0.2286"/>
    <s v="22.86%运输费用"/>
    <n v="557"/>
    <n v="5.1431209602954754E-2"/>
    <n v="0.73425669436749774"/>
  </r>
  <r>
    <s v="可控"/>
    <x v="1"/>
    <n v="9"/>
    <x v="8"/>
    <n v="2.8499999999999998E-2"/>
    <n v="0.2571"/>
    <s v="25.71%宣传费"/>
    <n v="466"/>
    <n v="4.3028624192059092E-2"/>
    <n v="0.77728531855955685"/>
  </r>
  <r>
    <s v="可控"/>
    <x v="1"/>
    <n v="10"/>
    <x v="9"/>
    <n v="2.8600000000000014E-2"/>
    <n v="0.28570000000000001"/>
    <s v="28.57%包装费"/>
    <n v="448"/>
    <n v="4.1366574330563254E-2"/>
    <n v="0.81865189289012008"/>
  </r>
  <r>
    <s v="可控"/>
    <x v="1"/>
    <n v="11"/>
    <x v="10"/>
    <n v="2.8600000000000014E-2"/>
    <n v="0.31430000000000002"/>
    <s v="31.43%修理费（除车辆修理）"/>
    <n v="413"/>
    <n v="3.8134810710987996E-2"/>
    <n v="0.85678670360110809"/>
  </r>
  <r>
    <s v="可控"/>
    <x v="1"/>
    <n v="12"/>
    <x v="11"/>
    <n v="2.8599999999999959E-2"/>
    <n v="0.34289999999999998"/>
    <s v="34.29%销售管理和打假经费"/>
    <n v="281"/>
    <n v="2.5946445060018468E-2"/>
    <n v="0.88273314866112651"/>
  </r>
  <r>
    <s v="可控"/>
    <x v="1"/>
    <n v="13"/>
    <x v="12"/>
    <n v="2.8500000000000025E-2"/>
    <n v="0.37140000000000001"/>
    <s v="37.14%水电费"/>
    <n v="227"/>
    <n v="2.0960295475530931E-2"/>
    <n v="0.90369344413665742"/>
  </r>
  <r>
    <s v="可控"/>
    <x v="2"/>
    <n v="14"/>
    <x v="13"/>
    <n v="2.8600000000000014E-2"/>
    <n v="0.4"/>
    <s v="40.00%技术开发费"/>
    <n v="125"/>
    <n v="1.1542012927054479E-2"/>
    <n v="0.9152354570637119"/>
  </r>
  <r>
    <s v="可控"/>
    <x v="2"/>
    <n v="15"/>
    <x v="14"/>
    <n v="2.8599999999999959E-2"/>
    <n v="0.42859999999999998"/>
    <s v="42.86%其他"/>
    <n v="121"/>
    <n v="1.1172668513388734E-2"/>
    <n v="0.92640812557710062"/>
  </r>
  <r>
    <s v="可控"/>
    <x v="2"/>
    <n v="16"/>
    <x v="15"/>
    <n v="2.8500000000000025E-2"/>
    <n v="0.45710000000000001"/>
    <s v="45.71%审计费"/>
    <n v="116"/>
    <n v="1.0710987996306556E-2"/>
    <n v="0.93711911357340716"/>
  </r>
  <r>
    <s v="可控"/>
    <x v="2"/>
    <n v="17"/>
    <x v="16"/>
    <n v="2.8600000000000014E-2"/>
    <n v="0.48570000000000002"/>
    <s v="48.57%咨询费"/>
    <n v="93"/>
    <n v="8.5872576177285324E-3"/>
    <n v="0.94570637119113565"/>
  </r>
  <r>
    <s v="可控"/>
    <x v="2"/>
    <n v="18"/>
    <x v="17"/>
    <n v="2.8599999999999959E-2"/>
    <n v="0.51429999999999998"/>
    <s v="51.43%租赁费"/>
    <n v="92"/>
    <n v="8.4949215143120954E-3"/>
    <n v="0.95420129270544773"/>
  </r>
  <r>
    <s v="可控"/>
    <x v="2"/>
    <n v="19"/>
    <x v="18"/>
    <n v="2.860000000000007E-2"/>
    <n v="0.54290000000000005"/>
    <s v="54.29%其他 "/>
    <n v="75"/>
    <n v="6.9252077562326868E-3"/>
    <n v="0.96112650046168047"/>
  </r>
  <r>
    <s v="可控"/>
    <x v="2"/>
    <n v="20"/>
    <x v="19"/>
    <n v="2.849999999999997E-2"/>
    <n v="0.57140000000000002"/>
    <s v="57.14%保险费（除车辆保险）"/>
    <n v="67"/>
    <n v="6.1865189289012001E-3"/>
    <n v="0.96731301939058167"/>
  </r>
  <r>
    <s v="可控"/>
    <x v="2"/>
    <n v="21"/>
    <x v="20"/>
    <n v="2.8599999999999959E-2"/>
    <n v="0.6"/>
    <s v="60.00%涉外费"/>
    <n v="62"/>
    <n v="5.724838411819021E-3"/>
    <n v="0.97303785780240071"/>
  </r>
  <r>
    <s v="可控"/>
    <x v="2"/>
    <n v="22"/>
    <x v="21"/>
    <n v="2.860000000000007E-2"/>
    <n v="0.62860000000000005"/>
    <s v="62.86%软件服务费"/>
    <n v="55"/>
    <n v="5.0784856879039705E-3"/>
    <n v="0.97811634349030463"/>
  </r>
  <r>
    <s v="可控"/>
    <x v="2"/>
    <n v="23"/>
    <x v="22"/>
    <n v="2.849999999999997E-2"/>
    <n v="0.65710000000000002"/>
    <s v="65.71%消防警卫费"/>
    <n v="52"/>
    <n v="4.8014773776546629E-3"/>
    <n v="0.98291782086795931"/>
  </r>
  <r>
    <s v="可控"/>
    <x v="2"/>
    <n v="24"/>
    <x v="23"/>
    <n v="2.8599999999999959E-2"/>
    <n v="0.68569999999999998"/>
    <s v="68.57%绿化费"/>
    <n v="40"/>
    <n v="3.6934441366574329E-3"/>
    <n v="0.98661126500461671"/>
  </r>
  <r>
    <s v="可控"/>
    <x v="2"/>
    <n v="25"/>
    <x v="24"/>
    <n v="2.860000000000007E-2"/>
    <n v="0.71430000000000005"/>
    <s v="71.43%检验费"/>
    <n v="39"/>
    <n v="3.6011080332409972E-3"/>
    <n v="0.9902123730378577"/>
  </r>
  <r>
    <s v="可控"/>
    <x v="2"/>
    <n v="26"/>
    <x v="25"/>
    <n v="2.8599999999999959E-2"/>
    <n v="0.7429"/>
    <s v="74.29%标识费"/>
    <n v="36"/>
    <n v="3.3240997229916896E-3"/>
    <n v="0.99353647276084933"/>
  </r>
  <r>
    <s v="可控"/>
    <x v="2"/>
    <n v="27"/>
    <x v="26"/>
    <n v="2.849999999999997E-2"/>
    <n v="0.77139999999999997"/>
    <s v="77.14%物业管理费"/>
    <n v="25"/>
    <n v="2.3084025854108957E-3"/>
    <n v="0.99584487534626021"/>
  </r>
  <r>
    <s v="可控"/>
    <x v="2"/>
    <n v="28"/>
    <x v="27"/>
    <n v="2.860000000000007E-2"/>
    <n v="0.8"/>
    <s v="80.00%保管费"/>
    <n v="23"/>
    <n v="2.1237303785780239E-3"/>
    <n v="0.99796860572483825"/>
  </r>
  <r>
    <s v="可控"/>
    <x v="2"/>
    <n v="29"/>
    <x v="28"/>
    <n v="2.8599999999999959E-2"/>
    <n v="0.8286"/>
    <s v="82.86%排污费"/>
    <n v="22"/>
    <n v="2.0313942751615881E-3"/>
    <n v="0.99999999999999989"/>
  </r>
  <r>
    <s v="可控"/>
    <x v="2"/>
    <n v="30"/>
    <x v="29"/>
    <n v="2.849999999999997E-2"/>
    <n v="0.85709999999999997"/>
    <s v="85.71%整理费"/>
    <n v="0"/>
    <n v="0"/>
    <n v="0.99999999999999989"/>
  </r>
  <r>
    <s v="可控"/>
    <x v="2"/>
    <n v="31"/>
    <x v="30"/>
    <n v="2.860000000000007E-2"/>
    <n v="0.88570000000000004"/>
    <s v="88.57%仓储费用"/>
    <n v="0"/>
    <n v="0"/>
    <n v="0.99999999999999989"/>
  </r>
  <r>
    <s v="可控"/>
    <x v="2"/>
    <n v="32"/>
    <x v="31"/>
    <n v="2.8599999999999959E-2"/>
    <n v="0.9143"/>
    <s v="91.43%广告费"/>
    <n v="0"/>
    <n v="0"/>
    <n v="0.99999999999999989"/>
  </r>
  <r>
    <s v="可控"/>
    <x v="2"/>
    <n v="33"/>
    <x v="32"/>
    <n v="2.8599999999999959E-2"/>
    <n v="0.94289999999999996"/>
    <s v="94.29%土地使用费"/>
    <n v="0"/>
    <n v="0"/>
    <n v="0.99999999999999989"/>
  </r>
  <r>
    <s v="可控"/>
    <x v="2"/>
    <n v="34"/>
    <x v="33"/>
    <n v="2.8500000000000081E-2"/>
    <n v="0.97140000000000004"/>
    <s v="97.14%库存商品盘亏"/>
    <n v="0"/>
    <n v="0"/>
    <n v="0.99999999999999989"/>
  </r>
  <r>
    <s v="可控"/>
    <x v="2"/>
    <n v="35"/>
    <x v="33"/>
    <n v="2.8599999999999959E-2"/>
    <n v="1"/>
    <s v="100.00%库存商品盘亏"/>
    <n v="0"/>
    <n v="0"/>
    <n v="0.9999999999999998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8" applyNumberFormats="0" applyBorderFormats="0" applyFontFormats="0" applyPatternFormats="0" applyAlignmentFormats="0" applyWidthHeightFormats="1" dataCaption="值" updatedVersion="4" minRefreshableVersion="3" useAutoFormatting="1" itemPrintTitles="1" createdVersion="4" indent="0" outline="1" outlineData="1" multipleFieldFilters="0">
  <location ref="A3:C20" firstHeaderRow="0" firstDataRow="1" firstDataCol="1"/>
  <pivotFields count="10">
    <pivotField showAll="0"/>
    <pivotField axis="axisRow" showAll="0">
      <items count="4">
        <item x="0"/>
        <item x="1"/>
        <item sd="0" x="2"/>
        <item t="default"/>
      </items>
    </pivotField>
    <pivotField showAll="0"/>
    <pivotField axis="axisRow" showAll="0">
      <items count="35">
        <item x="2"/>
        <item x="9"/>
        <item x="27"/>
        <item x="19"/>
        <item x="25"/>
        <item x="30"/>
        <item x="4"/>
        <item x="3"/>
        <item x="5"/>
        <item x="31"/>
        <item x="6"/>
        <item x="13"/>
        <item x="24"/>
        <item x="33"/>
        <item x="23"/>
        <item x="28"/>
        <item x="14"/>
        <item x="18"/>
        <item x="21"/>
        <item x="20"/>
        <item x="15"/>
        <item x="12"/>
        <item x="32"/>
        <item x="26"/>
        <item x="22"/>
        <item x="11"/>
        <item x="10"/>
        <item x="8"/>
        <item x="0"/>
        <item x="7"/>
        <item x="29"/>
        <item x="1"/>
        <item x="16"/>
        <item x="17"/>
        <item t="default"/>
      </items>
    </pivotField>
    <pivotField numFmtId="10" showAll="0"/>
    <pivotField dataField="1" numFmtId="10" showAll="0"/>
    <pivotField showAll="0"/>
    <pivotField showAll="0"/>
    <pivotField dataField="1" numFmtId="10" showAll="0"/>
    <pivotField numFmtId="10" showAll="0"/>
  </pivotFields>
  <rowFields count="2">
    <field x="1"/>
    <field x="3"/>
  </rowFields>
  <rowItems count="17">
    <i>
      <x/>
    </i>
    <i r="1">
      <x/>
    </i>
    <i r="1">
      <x v="6"/>
    </i>
    <i r="1">
      <x v="7"/>
    </i>
    <i r="1">
      <x v="8"/>
    </i>
    <i r="1">
      <x v="10"/>
    </i>
    <i r="1">
      <x v="28"/>
    </i>
    <i r="1">
      <x v="31"/>
    </i>
    <i>
      <x v="1"/>
    </i>
    <i r="1">
      <x v="1"/>
    </i>
    <i r="1">
      <x v="21"/>
    </i>
    <i r="1">
      <x v="25"/>
    </i>
    <i r="1">
      <x v="26"/>
    </i>
    <i r="1">
      <x v="27"/>
    </i>
    <i r="1">
      <x v="29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占可控费用的比例" fld="8" showDataAs="percentOfTotal" baseField="3" baseItem="8" numFmtId="10"/>
    <dataField name="求和项:项目累计百分比" fld="5" showDataAs="percentOfTotal" baseField="3" baseItem="0" numFmtId="10"/>
  </dataFields>
  <pivotTableStyleInfo name="PivotStyleMedium14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zoomScale="110" zoomScaleNormal="110" workbookViewId="0">
      <selection activeCell="G7" sqref="G7"/>
    </sheetView>
  </sheetViews>
  <sheetFormatPr defaultRowHeight="13.5" x14ac:dyDescent="0.15"/>
  <cols>
    <col min="1" max="1" width="27.5" customWidth="1"/>
    <col min="2" max="2" width="26.5" bestFit="1" customWidth="1"/>
    <col min="3" max="3" width="24.25" bestFit="1" customWidth="1"/>
  </cols>
  <sheetData>
    <row r="1" spans="1:3" ht="33" x14ac:dyDescent="0.15">
      <c r="A1" s="15" t="s">
        <v>56</v>
      </c>
      <c r="B1" s="15"/>
      <c r="C1" s="15"/>
    </row>
    <row r="2" spans="1:3" x14ac:dyDescent="0.15">
      <c r="A2" t="s">
        <v>53</v>
      </c>
      <c r="B2" t="s">
        <v>54</v>
      </c>
      <c r="C2" t="s">
        <v>55</v>
      </c>
    </row>
    <row r="3" spans="1:3" x14ac:dyDescent="0.15">
      <c r="A3" s="1" t="s">
        <v>3</v>
      </c>
      <c r="B3" t="s">
        <v>45</v>
      </c>
      <c r="C3" t="s">
        <v>46</v>
      </c>
    </row>
    <row r="4" spans="1:3" x14ac:dyDescent="0.15">
      <c r="A4" s="3" t="s">
        <v>11</v>
      </c>
      <c r="B4" s="12">
        <v>0.68282548476454297</v>
      </c>
      <c r="C4" s="12">
        <v>4.4444444444444432E-2</v>
      </c>
    </row>
    <row r="5" spans="1:3" x14ac:dyDescent="0.15">
      <c r="A5" s="2" t="s">
        <v>0</v>
      </c>
      <c r="B5" s="12">
        <v>9.2243767313019392E-2</v>
      </c>
      <c r="C5" s="12">
        <v>4.7611111111111101E-3</v>
      </c>
    </row>
    <row r="6" spans="1:3" x14ac:dyDescent="0.15">
      <c r="A6" s="2" t="s">
        <v>1</v>
      </c>
      <c r="B6" s="12">
        <v>7.0452446906740532E-2</v>
      </c>
      <c r="C6" s="12">
        <v>7.9388888888888877E-3</v>
      </c>
    </row>
    <row r="7" spans="1:3" x14ac:dyDescent="0.15">
      <c r="A7" s="2" t="s">
        <v>14</v>
      </c>
      <c r="B7" s="12">
        <v>7.8947368421052627E-2</v>
      </c>
      <c r="C7" s="12">
        <v>6.3499999999999989E-3</v>
      </c>
    </row>
    <row r="8" spans="1:3" x14ac:dyDescent="0.15">
      <c r="A8" s="2" t="s">
        <v>15</v>
      </c>
      <c r="B8" s="12">
        <v>6.0941828254847646E-2</v>
      </c>
      <c r="C8" s="12">
        <v>9.5222222222222201E-3</v>
      </c>
    </row>
    <row r="9" spans="1:3" x14ac:dyDescent="0.15">
      <c r="A9" s="2" t="s">
        <v>16</v>
      </c>
      <c r="B9" s="12">
        <v>5.4293628808864264E-2</v>
      </c>
      <c r="C9" s="12">
        <v>1.111111111111111E-2</v>
      </c>
    </row>
    <row r="10" spans="1:3" x14ac:dyDescent="0.15">
      <c r="A10" s="2" t="s">
        <v>12</v>
      </c>
      <c r="B10" s="12">
        <v>0.18107109879963065</v>
      </c>
      <c r="C10" s="12">
        <v>1.5888888888888886E-3</v>
      </c>
    </row>
    <row r="11" spans="1:3" x14ac:dyDescent="0.15">
      <c r="A11" s="2" t="s">
        <v>13</v>
      </c>
      <c r="B11" s="12">
        <v>0.14487534626038781</v>
      </c>
      <c r="C11" s="12">
        <v>3.1722222222222217E-3</v>
      </c>
    </row>
    <row r="12" spans="1:3" x14ac:dyDescent="0.15">
      <c r="A12" s="3" t="s">
        <v>17</v>
      </c>
      <c r="B12" s="12">
        <v>0.22086795937211448</v>
      </c>
      <c r="C12" s="12">
        <v>9.9999999999999978E-2</v>
      </c>
    </row>
    <row r="13" spans="1:3" x14ac:dyDescent="0.15">
      <c r="A13" s="2" t="s">
        <v>19</v>
      </c>
      <c r="B13" s="12">
        <v>4.1366574330563254E-2</v>
      </c>
      <c r="C13" s="12">
        <v>1.5872222222222218E-2</v>
      </c>
    </row>
    <row r="14" spans="1:3" x14ac:dyDescent="0.15">
      <c r="A14" s="2" t="s">
        <v>22</v>
      </c>
      <c r="B14" s="12">
        <v>2.0960295475530931E-2</v>
      </c>
      <c r="C14" s="12">
        <v>2.063333333333333E-2</v>
      </c>
    </row>
    <row r="15" spans="1:3" x14ac:dyDescent="0.15">
      <c r="A15" s="2" t="s">
        <v>21</v>
      </c>
      <c r="B15" s="12">
        <v>2.5946445060018468E-2</v>
      </c>
      <c r="C15" s="12">
        <v>1.9049999999999994E-2</v>
      </c>
    </row>
    <row r="16" spans="1:3" x14ac:dyDescent="0.15">
      <c r="A16" s="2" t="s">
        <v>20</v>
      </c>
      <c r="B16" s="12">
        <v>3.8134810710987996E-2</v>
      </c>
      <c r="C16" s="12">
        <v>1.7461111111111108E-2</v>
      </c>
    </row>
    <row r="17" spans="1:3" x14ac:dyDescent="0.15">
      <c r="A17" s="2" t="s">
        <v>2</v>
      </c>
      <c r="B17" s="12">
        <v>4.3028624192059092E-2</v>
      </c>
      <c r="C17" s="12">
        <v>1.428333333333333E-2</v>
      </c>
    </row>
    <row r="18" spans="1:3" x14ac:dyDescent="0.15">
      <c r="A18" s="2" t="s">
        <v>18</v>
      </c>
      <c r="B18" s="12">
        <v>5.1431209602954754E-2</v>
      </c>
      <c r="C18" s="12">
        <v>1.2699999999999998E-2</v>
      </c>
    </row>
    <row r="19" spans="1:3" x14ac:dyDescent="0.15">
      <c r="A19" s="3" t="s">
        <v>23</v>
      </c>
      <c r="B19" s="12">
        <v>9.6306555863342566E-2</v>
      </c>
      <c r="C19" s="12">
        <v>0.85555555555555551</v>
      </c>
    </row>
    <row r="20" spans="1:3" x14ac:dyDescent="0.15">
      <c r="A20" s="3" t="s">
        <v>4</v>
      </c>
      <c r="B20" s="12">
        <v>1</v>
      </c>
      <c r="C20" s="12">
        <v>1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B14" sqref="B14"/>
    </sheetView>
  </sheetViews>
  <sheetFormatPr defaultRowHeight="13.5" x14ac:dyDescent="0.15"/>
  <cols>
    <col min="1" max="1" width="10.5" customWidth="1"/>
    <col min="2" max="2" width="11.125" customWidth="1"/>
    <col min="3" max="3" width="5.625" customWidth="1"/>
    <col min="4" max="4" width="21" style="3" customWidth="1"/>
    <col min="5" max="5" width="8" style="4" customWidth="1"/>
    <col min="6" max="6" width="15.125" bestFit="1" customWidth="1"/>
    <col min="7" max="7" width="26.125" customWidth="1"/>
    <col min="8" max="8" width="14" customWidth="1"/>
    <col min="9" max="9" width="10.375" customWidth="1"/>
    <col min="10" max="10" width="10.5" customWidth="1"/>
  </cols>
  <sheetData>
    <row r="1" spans="1:10" ht="57.75" customHeight="1" x14ac:dyDescent="0.15">
      <c r="A1" s="13" t="s">
        <v>47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30" customHeight="1" x14ac:dyDescent="0.15">
      <c r="A2" s="5" t="s">
        <v>5</v>
      </c>
      <c r="B2" s="5" t="s">
        <v>6</v>
      </c>
      <c r="C2" s="5" t="s">
        <v>7</v>
      </c>
      <c r="D2" s="5" t="s">
        <v>48</v>
      </c>
      <c r="E2" s="6" t="s">
        <v>49</v>
      </c>
      <c r="F2" s="5" t="s">
        <v>8</v>
      </c>
      <c r="G2" s="5" t="s">
        <v>50</v>
      </c>
      <c r="H2" s="5" t="s">
        <v>51</v>
      </c>
      <c r="I2" s="5" t="s">
        <v>52</v>
      </c>
      <c r="J2" s="5" t="s">
        <v>9</v>
      </c>
    </row>
    <row r="3" spans="1:10" ht="14.25" x14ac:dyDescent="0.15">
      <c r="A3" s="7" t="s">
        <v>10</v>
      </c>
      <c r="B3" s="7" t="s">
        <v>11</v>
      </c>
      <c r="C3" s="7">
        <v>1</v>
      </c>
      <c r="D3" s="7" t="s">
        <v>12</v>
      </c>
      <c r="E3" s="9">
        <v>2.86E-2</v>
      </c>
      <c r="F3" s="10">
        <v>2.86E-2</v>
      </c>
      <c r="G3" s="10" t="str">
        <f>TEXT(F3,"0.00%")&amp;D3</f>
        <v>2.86%业务招待费</v>
      </c>
      <c r="H3" s="11">
        <v>1961</v>
      </c>
      <c r="I3" s="10">
        <f>H3/SUM($H$3:$H$37)</f>
        <v>0.18107109879963065</v>
      </c>
      <c r="J3" s="10">
        <f>I3</f>
        <v>0.18107109879963065</v>
      </c>
    </row>
    <row r="4" spans="1:10" ht="14.25" x14ac:dyDescent="0.15">
      <c r="A4" s="7" t="s">
        <v>10</v>
      </c>
      <c r="B4" s="7" t="s">
        <v>11</v>
      </c>
      <c r="C4" s="7">
        <v>2</v>
      </c>
      <c r="D4" s="7" t="s">
        <v>13</v>
      </c>
      <c r="E4" s="9">
        <f>F4-F3</f>
        <v>2.8499999999999998E-2</v>
      </c>
      <c r="F4" s="10">
        <v>5.7099999999999998E-2</v>
      </c>
      <c r="G4" s="10" t="str">
        <f t="shared" ref="G4:G36" si="0">TEXT(F4,"0.00%")&amp;D4</f>
        <v>5.71%支付物流费</v>
      </c>
      <c r="H4" s="11">
        <v>1569</v>
      </c>
      <c r="I4" s="10">
        <f t="shared" ref="I4:I37" si="1">H4/SUM($H$3:$H$37)</f>
        <v>0.14487534626038781</v>
      </c>
      <c r="J4" s="10">
        <f>J3+I4</f>
        <v>0.32594644506001846</v>
      </c>
    </row>
    <row r="5" spans="1:10" ht="14.25" x14ac:dyDescent="0.15">
      <c r="A5" s="7" t="s">
        <v>10</v>
      </c>
      <c r="B5" s="7" t="s">
        <v>11</v>
      </c>
      <c r="C5" s="7">
        <v>3</v>
      </c>
      <c r="D5" s="7" t="s">
        <v>0</v>
      </c>
      <c r="E5" s="9">
        <f t="shared" ref="E5:E37" si="2">F5-F4</f>
        <v>2.86E-2</v>
      </c>
      <c r="F5" s="10">
        <v>8.5699999999999998E-2</v>
      </c>
      <c r="G5" s="10" t="str">
        <f t="shared" si="0"/>
        <v>8.57%办公费</v>
      </c>
      <c r="H5" s="11">
        <v>999</v>
      </c>
      <c r="I5" s="10">
        <f t="shared" si="1"/>
        <v>9.2243767313019392E-2</v>
      </c>
      <c r="J5" s="10">
        <f t="shared" ref="J5:J37" si="3">J4+I5</f>
        <v>0.41819021237303788</v>
      </c>
    </row>
    <row r="6" spans="1:10" ht="14.25" x14ac:dyDescent="0.15">
      <c r="A6" s="7" t="s">
        <v>10</v>
      </c>
      <c r="B6" s="7" t="s">
        <v>11</v>
      </c>
      <c r="C6" s="7">
        <v>4</v>
      </c>
      <c r="D6" s="7" t="s">
        <v>14</v>
      </c>
      <c r="E6" s="9">
        <f t="shared" si="2"/>
        <v>2.86E-2</v>
      </c>
      <c r="F6" s="10">
        <v>0.1143</v>
      </c>
      <c r="G6" s="10" t="str">
        <f t="shared" si="0"/>
        <v>11.43%车辆费用</v>
      </c>
      <c r="H6" s="11">
        <v>855</v>
      </c>
      <c r="I6" s="10">
        <f t="shared" si="1"/>
        <v>7.8947368421052627E-2</v>
      </c>
      <c r="J6" s="10">
        <f t="shared" si="3"/>
        <v>0.49713758079409054</v>
      </c>
    </row>
    <row r="7" spans="1:10" ht="14.25" x14ac:dyDescent="0.15">
      <c r="A7" s="7" t="s">
        <v>10</v>
      </c>
      <c r="B7" s="7" t="s">
        <v>11</v>
      </c>
      <c r="C7" s="7">
        <v>5</v>
      </c>
      <c r="D7" s="7" t="s">
        <v>1</v>
      </c>
      <c r="E7" s="9">
        <f t="shared" si="2"/>
        <v>2.86E-2</v>
      </c>
      <c r="F7" s="10">
        <v>0.1429</v>
      </c>
      <c r="G7" s="10" t="str">
        <f t="shared" si="0"/>
        <v>14.29%差旅费</v>
      </c>
      <c r="H7" s="11">
        <v>763</v>
      </c>
      <c r="I7" s="10">
        <f t="shared" si="1"/>
        <v>7.0452446906740532E-2</v>
      </c>
      <c r="J7" s="10">
        <f t="shared" si="3"/>
        <v>0.56759002770083111</v>
      </c>
    </row>
    <row r="8" spans="1:10" ht="14.25" x14ac:dyDescent="0.15">
      <c r="A8" s="7" t="s">
        <v>10</v>
      </c>
      <c r="B8" s="7" t="s">
        <v>11</v>
      </c>
      <c r="C8" s="7">
        <v>6</v>
      </c>
      <c r="D8" s="7" t="s">
        <v>15</v>
      </c>
      <c r="E8" s="9">
        <f t="shared" si="2"/>
        <v>2.8499999999999998E-2</v>
      </c>
      <c r="F8" s="10">
        <v>0.1714</v>
      </c>
      <c r="G8" s="10" t="str">
        <f t="shared" si="0"/>
        <v>17.14%低值易耗品摊销</v>
      </c>
      <c r="H8" s="11">
        <v>660</v>
      </c>
      <c r="I8" s="10">
        <f t="shared" si="1"/>
        <v>6.0941828254847646E-2</v>
      </c>
      <c r="J8" s="10">
        <f t="shared" si="3"/>
        <v>0.62853185595567873</v>
      </c>
    </row>
    <row r="9" spans="1:10" ht="14.25" x14ac:dyDescent="0.15">
      <c r="A9" s="7" t="s">
        <v>10</v>
      </c>
      <c r="B9" s="7" t="s">
        <v>11</v>
      </c>
      <c r="C9" s="7">
        <v>7</v>
      </c>
      <c r="D9" s="7" t="s">
        <v>16</v>
      </c>
      <c r="E9" s="9">
        <f t="shared" si="2"/>
        <v>2.8600000000000014E-2</v>
      </c>
      <c r="F9" s="10">
        <v>0.2</v>
      </c>
      <c r="G9" s="10" t="str">
        <f t="shared" si="0"/>
        <v>20.00%会议费</v>
      </c>
      <c r="H9" s="11">
        <v>588</v>
      </c>
      <c r="I9" s="10">
        <f t="shared" si="1"/>
        <v>5.4293628808864264E-2</v>
      </c>
      <c r="J9" s="10">
        <f t="shared" si="3"/>
        <v>0.68282548476454297</v>
      </c>
    </row>
    <row r="10" spans="1:10" ht="14.25" x14ac:dyDescent="0.15">
      <c r="A10" s="7" t="s">
        <v>10</v>
      </c>
      <c r="B10" s="7" t="s">
        <v>17</v>
      </c>
      <c r="C10" s="7">
        <v>8</v>
      </c>
      <c r="D10" s="7" t="s">
        <v>18</v>
      </c>
      <c r="E10" s="9">
        <f t="shared" si="2"/>
        <v>2.8599999999999987E-2</v>
      </c>
      <c r="F10" s="10">
        <v>0.2286</v>
      </c>
      <c r="G10" s="10" t="str">
        <f t="shared" si="0"/>
        <v>22.86%运输费用</v>
      </c>
      <c r="H10" s="11">
        <v>557</v>
      </c>
      <c r="I10" s="10">
        <f t="shared" si="1"/>
        <v>5.1431209602954754E-2</v>
      </c>
      <c r="J10" s="10">
        <f t="shared" si="3"/>
        <v>0.73425669436749774</v>
      </c>
    </row>
    <row r="11" spans="1:10" ht="14.25" x14ac:dyDescent="0.15">
      <c r="A11" s="7" t="s">
        <v>10</v>
      </c>
      <c r="B11" s="7" t="s">
        <v>17</v>
      </c>
      <c r="C11" s="7">
        <v>9</v>
      </c>
      <c r="D11" s="7" t="s">
        <v>2</v>
      </c>
      <c r="E11" s="9">
        <f t="shared" si="2"/>
        <v>2.8499999999999998E-2</v>
      </c>
      <c r="F11" s="10">
        <v>0.2571</v>
      </c>
      <c r="G11" s="10" t="str">
        <f t="shared" si="0"/>
        <v>25.71%宣传费</v>
      </c>
      <c r="H11" s="11">
        <v>466</v>
      </c>
      <c r="I11" s="10">
        <f t="shared" si="1"/>
        <v>4.3028624192059092E-2</v>
      </c>
      <c r="J11" s="10">
        <f t="shared" si="3"/>
        <v>0.77728531855955685</v>
      </c>
    </row>
    <row r="12" spans="1:10" ht="14.25" x14ac:dyDescent="0.15">
      <c r="A12" s="7" t="s">
        <v>10</v>
      </c>
      <c r="B12" s="7" t="s">
        <v>17</v>
      </c>
      <c r="C12" s="7">
        <v>10</v>
      </c>
      <c r="D12" s="7" t="s">
        <v>19</v>
      </c>
      <c r="E12" s="9">
        <f t="shared" si="2"/>
        <v>2.8600000000000014E-2</v>
      </c>
      <c r="F12" s="10">
        <v>0.28570000000000001</v>
      </c>
      <c r="G12" s="10" t="str">
        <f t="shared" si="0"/>
        <v>28.57%包装费</v>
      </c>
      <c r="H12" s="11">
        <v>448</v>
      </c>
      <c r="I12" s="10">
        <f t="shared" si="1"/>
        <v>4.1366574330563254E-2</v>
      </c>
      <c r="J12" s="10">
        <f t="shared" si="3"/>
        <v>0.81865189289012008</v>
      </c>
    </row>
    <row r="13" spans="1:10" ht="14.25" x14ac:dyDescent="0.15">
      <c r="A13" s="7" t="s">
        <v>10</v>
      </c>
      <c r="B13" s="7" t="s">
        <v>17</v>
      </c>
      <c r="C13" s="7">
        <v>11</v>
      </c>
      <c r="D13" s="7" t="s">
        <v>20</v>
      </c>
      <c r="E13" s="9">
        <f t="shared" si="2"/>
        <v>2.8600000000000014E-2</v>
      </c>
      <c r="F13" s="10">
        <v>0.31430000000000002</v>
      </c>
      <c r="G13" s="10" t="str">
        <f t="shared" si="0"/>
        <v>31.43%修理费（除车辆修理）</v>
      </c>
      <c r="H13" s="11">
        <v>413</v>
      </c>
      <c r="I13" s="10">
        <f t="shared" si="1"/>
        <v>3.8134810710987996E-2</v>
      </c>
      <c r="J13" s="10">
        <f t="shared" si="3"/>
        <v>0.85678670360110809</v>
      </c>
    </row>
    <row r="14" spans="1:10" ht="14.25" x14ac:dyDescent="0.15">
      <c r="A14" s="7" t="s">
        <v>10</v>
      </c>
      <c r="B14" s="7" t="s">
        <v>17</v>
      </c>
      <c r="C14" s="7">
        <v>12</v>
      </c>
      <c r="D14" s="7" t="s">
        <v>21</v>
      </c>
      <c r="E14" s="9">
        <f t="shared" si="2"/>
        <v>2.8599999999999959E-2</v>
      </c>
      <c r="F14" s="10">
        <v>0.34289999999999998</v>
      </c>
      <c r="G14" s="10" t="str">
        <f t="shared" si="0"/>
        <v>34.29%销售管理和打假经费</v>
      </c>
      <c r="H14" s="11">
        <v>281</v>
      </c>
      <c r="I14" s="10">
        <f t="shared" si="1"/>
        <v>2.5946445060018468E-2</v>
      </c>
      <c r="J14" s="10">
        <f t="shared" si="3"/>
        <v>0.88273314866112651</v>
      </c>
    </row>
    <row r="15" spans="1:10" ht="14.25" x14ac:dyDescent="0.15">
      <c r="A15" s="7" t="s">
        <v>10</v>
      </c>
      <c r="B15" s="7" t="s">
        <v>17</v>
      </c>
      <c r="C15" s="7">
        <v>13</v>
      </c>
      <c r="D15" s="7" t="s">
        <v>22</v>
      </c>
      <c r="E15" s="9">
        <f t="shared" si="2"/>
        <v>2.8500000000000025E-2</v>
      </c>
      <c r="F15" s="10">
        <v>0.37140000000000001</v>
      </c>
      <c r="G15" s="10" t="str">
        <f>TEXT(F15,"0.00%")&amp;D15</f>
        <v>37.14%水电费</v>
      </c>
      <c r="H15" s="11">
        <v>227</v>
      </c>
      <c r="I15" s="10">
        <f t="shared" si="1"/>
        <v>2.0960295475530931E-2</v>
      </c>
      <c r="J15" s="10">
        <f t="shared" si="3"/>
        <v>0.90369344413665742</v>
      </c>
    </row>
    <row r="16" spans="1:10" ht="14.25" x14ac:dyDescent="0.15">
      <c r="A16" s="7" t="s">
        <v>10</v>
      </c>
      <c r="B16" s="7" t="s">
        <v>23</v>
      </c>
      <c r="C16" s="7">
        <v>14</v>
      </c>
      <c r="D16" s="7" t="s">
        <v>24</v>
      </c>
      <c r="E16" s="9">
        <f t="shared" si="2"/>
        <v>2.8600000000000014E-2</v>
      </c>
      <c r="F16" s="10">
        <v>0.4</v>
      </c>
      <c r="G16" s="10" t="str">
        <f t="shared" si="0"/>
        <v>40.00%技术开发费</v>
      </c>
      <c r="H16" s="11">
        <v>125</v>
      </c>
      <c r="I16" s="10">
        <f t="shared" si="1"/>
        <v>1.1542012927054479E-2</v>
      </c>
      <c r="J16" s="10">
        <f t="shared" si="3"/>
        <v>0.9152354570637119</v>
      </c>
    </row>
    <row r="17" spans="1:10" ht="14.25" x14ac:dyDescent="0.15">
      <c r="A17" s="7" t="s">
        <v>10</v>
      </c>
      <c r="B17" s="7" t="s">
        <v>23</v>
      </c>
      <c r="C17" s="7">
        <v>15</v>
      </c>
      <c r="D17" s="7" t="s">
        <v>25</v>
      </c>
      <c r="E17" s="9">
        <f t="shared" si="2"/>
        <v>2.8599999999999959E-2</v>
      </c>
      <c r="F17" s="10">
        <v>0.42859999999999998</v>
      </c>
      <c r="G17" s="10" t="str">
        <f t="shared" si="0"/>
        <v>42.86%其他</v>
      </c>
      <c r="H17" s="11">
        <v>121</v>
      </c>
      <c r="I17" s="10">
        <f t="shared" si="1"/>
        <v>1.1172668513388734E-2</v>
      </c>
      <c r="J17" s="10">
        <f t="shared" si="3"/>
        <v>0.92640812557710062</v>
      </c>
    </row>
    <row r="18" spans="1:10" ht="14.25" x14ac:dyDescent="0.15">
      <c r="A18" s="7" t="s">
        <v>10</v>
      </c>
      <c r="B18" s="7" t="s">
        <v>23</v>
      </c>
      <c r="C18" s="7">
        <v>16</v>
      </c>
      <c r="D18" s="7" t="s">
        <v>26</v>
      </c>
      <c r="E18" s="9">
        <f t="shared" si="2"/>
        <v>2.8500000000000025E-2</v>
      </c>
      <c r="F18" s="10">
        <v>0.45710000000000001</v>
      </c>
      <c r="G18" s="10" t="str">
        <f t="shared" si="0"/>
        <v>45.71%审计费</v>
      </c>
      <c r="H18" s="11">
        <v>116</v>
      </c>
      <c r="I18" s="10">
        <f t="shared" si="1"/>
        <v>1.0710987996306556E-2</v>
      </c>
      <c r="J18" s="10">
        <f t="shared" si="3"/>
        <v>0.93711911357340716</v>
      </c>
    </row>
    <row r="19" spans="1:10" ht="14.25" x14ac:dyDescent="0.15">
      <c r="A19" s="7" t="s">
        <v>10</v>
      </c>
      <c r="B19" s="7" t="s">
        <v>23</v>
      </c>
      <c r="C19" s="7">
        <v>17</v>
      </c>
      <c r="D19" s="7" t="s">
        <v>27</v>
      </c>
      <c r="E19" s="9">
        <f t="shared" si="2"/>
        <v>2.8600000000000014E-2</v>
      </c>
      <c r="F19" s="10">
        <v>0.48570000000000002</v>
      </c>
      <c r="G19" s="10" t="str">
        <f t="shared" si="0"/>
        <v>48.57%咨询费</v>
      </c>
      <c r="H19" s="11">
        <v>93</v>
      </c>
      <c r="I19" s="10">
        <f t="shared" si="1"/>
        <v>8.5872576177285324E-3</v>
      </c>
      <c r="J19" s="10">
        <f t="shared" si="3"/>
        <v>0.94570637119113565</v>
      </c>
    </row>
    <row r="20" spans="1:10" ht="14.25" x14ac:dyDescent="0.15">
      <c r="A20" s="7" t="s">
        <v>10</v>
      </c>
      <c r="B20" s="7" t="s">
        <v>23</v>
      </c>
      <c r="C20" s="7">
        <v>18</v>
      </c>
      <c r="D20" s="7" t="s">
        <v>28</v>
      </c>
      <c r="E20" s="9">
        <f t="shared" si="2"/>
        <v>2.8599999999999959E-2</v>
      </c>
      <c r="F20" s="10">
        <v>0.51429999999999998</v>
      </c>
      <c r="G20" s="10" t="str">
        <f t="shared" si="0"/>
        <v>51.43%租赁费</v>
      </c>
      <c r="H20" s="11">
        <v>92</v>
      </c>
      <c r="I20" s="10">
        <f t="shared" si="1"/>
        <v>8.4949215143120954E-3</v>
      </c>
      <c r="J20" s="10">
        <f t="shared" si="3"/>
        <v>0.95420129270544773</v>
      </c>
    </row>
    <row r="21" spans="1:10" ht="14.25" x14ac:dyDescent="0.15">
      <c r="A21" s="7" t="s">
        <v>10</v>
      </c>
      <c r="B21" s="7" t="s">
        <v>23</v>
      </c>
      <c r="C21" s="7">
        <v>19</v>
      </c>
      <c r="D21" s="7" t="s">
        <v>29</v>
      </c>
      <c r="E21" s="9">
        <f t="shared" si="2"/>
        <v>2.860000000000007E-2</v>
      </c>
      <c r="F21" s="10">
        <v>0.54290000000000005</v>
      </c>
      <c r="G21" s="10" t="str">
        <f t="shared" si="0"/>
        <v xml:space="preserve">54.29%其他 </v>
      </c>
      <c r="H21" s="11">
        <v>75</v>
      </c>
      <c r="I21" s="10">
        <f>H21/SUM($H$3:$H$37)</f>
        <v>6.9252077562326868E-3</v>
      </c>
      <c r="J21" s="10">
        <f t="shared" si="3"/>
        <v>0.96112650046168047</v>
      </c>
    </row>
    <row r="22" spans="1:10" ht="14.25" x14ac:dyDescent="0.15">
      <c r="A22" s="7" t="s">
        <v>10</v>
      </c>
      <c r="B22" s="7" t="s">
        <v>23</v>
      </c>
      <c r="C22" s="7">
        <v>20</v>
      </c>
      <c r="D22" s="7" t="s">
        <v>30</v>
      </c>
      <c r="E22" s="9">
        <f t="shared" si="2"/>
        <v>2.849999999999997E-2</v>
      </c>
      <c r="F22" s="10">
        <v>0.57140000000000002</v>
      </c>
      <c r="G22" s="10" t="str">
        <f t="shared" si="0"/>
        <v>57.14%保险费（除车辆保险）</v>
      </c>
      <c r="H22" s="11">
        <v>67</v>
      </c>
      <c r="I22" s="10">
        <f t="shared" si="1"/>
        <v>6.1865189289012001E-3</v>
      </c>
      <c r="J22" s="10">
        <f t="shared" si="3"/>
        <v>0.96731301939058167</v>
      </c>
    </row>
    <row r="23" spans="1:10" ht="14.25" x14ac:dyDescent="0.15">
      <c r="A23" s="7" t="s">
        <v>10</v>
      </c>
      <c r="B23" s="7" t="s">
        <v>23</v>
      </c>
      <c r="C23" s="7">
        <v>21</v>
      </c>
      <c r="D23" s="7" t="s">
        <v>31</v>
      </c>
      <c r="E23" s="9">
        <f t="shared" si="2"/>
        <v>2.8599999999999959E-2</v>
      </c>
      <c r="F23" s="10">
        <v>0.6</v>
      </c>
      <c r="G23" s="10" t="str">
        <f>TEXT(F23,"0.00%")&amp;D23</f>
        <v>60.00%涉外费</v>
      </c>
      <c r="H23" s="11">
        <v>62</v>
      </c>
      <c r="I23" s="10">
        <f t="shared" si="1"/>
        <v>5.724838411819021E-3</v>
      </c>
      <c r="J23" s="10">
        <f t="shared" si="3"/>
        <v>0.97303785780240071</v>
      </c>
    </row>
    <row r="24" spans="1:10" ht="14.25" x14ac:dyDescent="0.15">
      <c r="A24" s="7" t="s">
        <v>10</v>
      </c>
      <c r="B24" s="7" t="s">
        <v>23</v>
      </c>
      <c r="C24" s="7">
        <v>22</v>
      </c>
      <c r="D24" s="7" t="s">
        <v>32</v>
      </c>
      <c r="E24" s="9">
        <f t="shared" si="2"/>
        <v>2.860000000000007E-2</v>
      </c>
      <c r="F24" s="10">
        <v>0.62860000000000005</v>
      </c>
      <c r="G24" s="10" t="str">
        <f t="shared" si="0"/>
        <v>62.86%软件服务费</v>
      </c>
      <c r="H24" s="11">
        <v>55</v>
      </c>
      <c r="I24" s="10">
        <f t="shared" si="1"/>
        <v>5.0784856879039705E-3</v>
      </c>
      <c r="J24" s="10">
        <f t="shared" si="3"/>
        <v>0.97811634349030463</v>
      </c>
    </row>
    <row r="25" spans="1:10" ht="14.25" x14ac:dyDescent="0.15">
      <c r="A25" s="7" t="s">
        <v>10</v>
      </c>
      <c r="B25" s="7" t="s">
        <v>23</v>
      </c>
      <c r="C25" s="7">
        <v>23</v>
      </c>
      <c r="D25" s="7" t="s">
        <v>33</v>
      </c>
      <c r="E25" s="9">
        <f t="shared" si="2"/>
        <v>2.849999999999997E-2</v>
      </c>
      <c r="F25" s="10">
        <v>0.65710000000000002</v>
      </c>
      <c r="G25" s="10" t="str">
        <f t="shared" si="0"/>
        <v>65.71%消防警卫费</v>
      </c>
      <c r="H25" s="11">
        <v>52</v>
      </c>
      <c r="I25" s="10">
        <f t="shared" si="1"/>
        <v>4.8014773776546629E-3</v>
      </c>
      <c r="J25" s="10">
        <f t="shared" si="3"/>
        <v>0.98291782086795931</v>
      </c>
    </row>
    <row r="26" spans="1:10" ht="14.25" x14ac:dyDescent="0.15">
      <c r="A26" s="7" t="s">
        <v>10</v>
      </c>
      <c r="B26" s="7" t="s">
        <v>23</v>
      </c>
      <c r="C26" s="7">
        <v>24</v>
      </c>
      <c r="D26" s="7" t="s">
        <v>34</v>
      </c>
      <c r="E26" s="9">
        <f t="shared" si="2"/>
        <v>2.8599999999999959E-2</v>
      </c>
      <c r="F26" s="10">
        <v>0.68569999999999998</v>
      </c>
      <c r="G26" s="10" t="str">
        <f t="shared" si="0"/>
        <v>68.57%绿化费</v>
      </c>
      <c r="H26" s="11">
        <v>40</v>
      </c>
      <c r="I26" s="10">
        <f t="shared" si="1"/>
        <v>3.6934441366574329E-3</v>
      </c>
      <c r="J26" s="10">
        <f t="shared" si="3"/>
        <v>0.98661126500461671</v>
      </c>
    </row>
    <row r="27" spans="1:10" ht="14.25" x14ac:dyDescent="0.15">
      <c r="A27" s="7" t="s">
        <v>10</v>
      </c>
      <c r="B27" s="7" t="s">
        <v>23</v>
      </c>
      <c r="C27" s="7">
        <v>25</v>
      </c>
      <c r="D27" s="7" t="s">
        <v>35</v>
      </c>
      <c r="E27" s="9">
        <f t="shared" si="2"/>
        <v>2.860000000000007E-2</v>
      </c>
      <c r="F27" s="10">
        <v>0.71430000000000005</v>
      </c>
      <c r="G27" s="10" t="str">
        <f t="shared" si="0"/>
        <v>71.43%检验费</v>
      </c>
      <c r="H27" s="11">
        <v>39</v>
      </c>
      <c r="I27" s="10">
        <f t="shared" si="1"/>
        <v>3.6011080332409972E-3</v>
      </c>
      <c r="J27" s="10">
        <f t="shared" si="3"/>
        <v>0.9902123730378577</v>
      </c>
    </row>
    <row r="28" spans="1:10" ht="14.25" x14ac:dyDescent="0.15">
      <c r="A28" s="7" t="s">
        <v>10</v>
      </c>
      <c r="B28" s="7" t="s">
        <v>23</v>
      </c>
      <c r="C28" s="7">
        <v>26</v>
      </c>
      <c r="D28" s="7" t="s">
        <v>36</v>
      </c>
      <c r="E28" s="9">
        <f t="shared" si="2"/>
        <v>2.8599999999999959E-2</v>
      </c>
      <c r="F28" s="10">
        <v>0.7429</v>
      </c>
      <c r="G28" s="10" t="str">
        <f t="shared" si="0"/>
        <v>74.29%标识费</v>
      </c>
      <c r="H28" s="11">
        <v>36</v>
      </c>
      <c r="I28" s="10">
        <f t="shared" si="1"/>
        <v>3.3240997229916896E-3</v>
      </c>
      <c r="J28" s="10">
        <f t="shared" si="3"/>
        <v>0.99353647276084933</v>
      </c>
    </row>
    <row r="29" spans="1:10" ht="14.25" x14ac:dyDescent="0.15">
      <c r="A29" s="7" t="s">
        <v>10</v>
      </c>
      <c r="B29" s="7" t="s">
        <v>23</v>
      </c>
      <c r="C29" s="7">
        <v>27</v>
      </c>
      <c r="D29" s="7" t="s">
        <v>37</v>
      </c>
      <c r="E29" s="9">
        <f t="shared" si="2"/>
        <v>2.849999999999997E-2</v>
      </c>
      <c r="F29" s="10">
        <v>0.77139999999999997</v>
      </c>
      <c r="G29" s="10" t="str">
        <f t="shared" si="0"/>
        <v>77.14%物业管理费</v>
      </c>
      <c r="H29" s="11">
        <v>25</v>
      </c>
      <c r="I29" s="10">
        <f t="shared" si="1"/>
        <v>2.3084025854108957E-3</v>
      </c>
      <c r="J29" s="10">
        <f t="shared" si="3"/>
        <v>0.99584487534626021</v>
      </c>
    </row>
    <row r="30" spans="1:10" ht="14.25" x14ac:dyDescent="0.15">
      <c r="A30" s="7" t="s">
        <v>10</v>
      </c>
      <c r="B30" s="7" t="s">
        <v>23</v>
      </c>
      <c r="C30" s="7">
        <v>28</v>
      </c>
      <c r="D30" s="7" t="s">
        <v>38</v>
      </c>
      <c r="E30" s="9">
        <f t="shared" si="2"/>
        <v>2.860000000000007E-2</v>
      </c>
      <c r="F30" s="10">
        <v>0.8</v>
      </c>
      <c r="G30" s="10" t="str">
        <f t="shared" si="0"/>
        <v>80.00%保管费</v>
      </c>
      <c r="H30" s="11">
        <v>23</v>
      </c>
      <c r="I30" s="10">
        <f t="shared" si="1"/>
        <v>2.1237303785780239E-3</v>
      </c>
      <c r="J30" s="10">
        <f t="shared" si="3"/>
        <v>0.99796860572483825</v>
      </c>
    </row>
    <row r="31" spans="1:10" ht="14.25" x14ac:dyDescent="0.15">
      <c r="A31" s="7" t="s">
        <v>10</v>
      </c>
      <c r="B31" s="7" t="s">
        <v>23</v>
      </c>
      <c r="C31" s="7">
        <v>29</v>
      </c>
      <c r="D31" s="7" t="s">
        <v>39</v>
      </c>
      <c r="E31" s="9">
        <f t="shared" si="2"/>
        <v>2.8599999999999959E-2</v>
      </c>
      <c r="F31" s="10">
        <v>0.8286</v>
      </c>
      <c r="G31" s="10" t="str">
        <f t="shared" si="0"/>
        <v>82.86%排污费</v>
      </c>
      <c r="H31" s="11">
        <v>22</v>
      </c>
      <c r="I31" s="10">
        <f t="shared" si="1"/>
        <v>2.0313942751615881E-3</v>
      </c>
      <c r="J31" s="10">
        <f t="shared" si="3"/>
        <v>0.99999999999999989</v>
      </c>
    </row>
    <row r="32" spans="1:10" ht="14.25" x14ac:dyDescent="0.15">
      <c r="A32" s="7" t="s">
        <v>10</v>
      </c>
      <c r="B32" s="7" t="s">
        <v>23</v>
      </c>
      <c r="C32" s="7">
        <v>30</v>
      </c>
      <c r="D32" s="7" t="s">
        <v>40</v>
      </c>
      <c r="E32" s="9">
        <f t="shared" si="2"/>
        <v>2.849999999999997E-2</v>
      </c>
      <c r="F32" s="10">
        <v>0.85709999999999997</v>
      </c>
      <c r="G32" s="10" t="str">
        <f t="shared" si="0"/>
        <v>85.71%整理费</v>
      </c>
      <c r="H32" s="7">
        <v>0</v>
      </c>
      <c r="I32" s="10">
        <f t="shared" si="1"/>
        <v>0</v>
      </c>
      <c r="J32" s="10">
        <f t="shared" si="3"/>
        <v>0.99999999999999989</v>
      </c>
    </row>
    <row r="33" spans="1:10" ht="14.25" x14ac:dyDescent="0.15">
      <c r="A33" s="7" t="s">
        <v>10</v>
      </c>
      <c r="B33" s="7" t="s">
        <v>23</v>
      </c>
      <c r="C33" s="7">
        <v>31</v>
      </c>
      <c r="D33" s="7" t="s">
        <v>41</v>
      </c>
      <c r="E33" s="9">
        <f t="shared" si="2"/>
        <v>2.860000000000007E-2</v>
      </c>
      <c r="F33" s="10">
        <v>0.88570000000000004</v>
      </c>
      <c r="G33" s="10" t="str">
        <f t="shared" si="0"/>
        <v>88.57%仓储费用</v>
      </c>
      <c r="H33" s="7">
        <v>0</v>
      </c>
      <c r="I33" s="10">
        <f t="shared" si="1"/>
        <v>0</v>
      </c>
      <c r="J33" s="10">
        <f t="shared" si="3"/>
        <v>0.99999999999999989</v>
      </c>
    </row>
    <row r="34" spans="1:10" ht="14.25" x14ac:dyDescent="0.15">
      <c r="A34" s="7" t="s">
        <v>10</v>
      </c>
      <c r="B34" s="7" t="s">
        <v>23</v>
      </c>
      <c r="C34" s="7">
        <v>32</v>
      </c>
      <c r="D34" s="7" t="s">
        <v>42</v>
      </c>
      <c r="E34" s="9">
        <f t="shared" si="2"/>
        <v>2.8599999999999959E-2</v>
      </c>
      <c r="F34" s="10">
        <v>0.9143</v>
      </c>
      <c r="G34" s="10" t="str">
        <f t="shared" si="0"/>
        <v>91.43%广告费</v>
      </c>
      <c r="H34" s="7">
        <v>0</v>
      </c>
      <c r="I34" s="10">
        <f t="shared" si="1"/>
        <v>0</v>
      </c>
      <c r="J34" s="10">
        <f t="shared" si="3"/>
        <v>0.99999999999999989</v>
      </c>
    </row>
    <row r="35" spans="1:10" ht="14.25" x14ac:dyDescent="0.15">
      <c r="A35" s="7" t="s">
        <v>10</v>
      </c>
      <c r="B35" s="7" t="s">
        <v>23</v>
      </c>
      <c r="C35" s="7">
        <v>33</v>
      </c>
      <c r="D35" s="7" t="s">
        <v>43</v>
      </c>
      <c r="E35" s="9">
        <f t="shared" si="2"/>
        <v>2.8599999999999959E-2</v>
      </c>
      <c r="F35" s="10">
        <v>0.94289999999999996</v>
      </c>
      <c r="G35" s="10" t="str">
        <f>TEXT(F35,"0.00%")&amp;D35</f>
        <v>94.29%土地使用费</v>
      </c>
      <c r="H35" s="7">
        <v>0</v>
      </c>
      <c r="I35" s="10">
        <f t="shared" si="1"/>
        <v>0</v>
      </c>
      <c r="J35" s="10">
        <f t="shared" si="3"/>
        <v>0.99999999999999989</v>
      </c>
    </row>
    <row r="36" spans="1:10" ht="14.25" x14ac:dyDescent="0.15">
      <c r="A36" s="7" t="s">
        <v>10</v>
      </c>
      <c r="B36" s="7" t="s">
        <v>23</v>
      </c>
      <c r="C36" s="7">
        <v>34</v>
      </c>
      <c r="D36" s="7" t="s">
        <v>44</v>
      </c>
      <c r="E36" s="9">
        <f t="shared" si="2"/>
        <v>2.8500000000000081E-2</v>
      </c>
      <c r="F36" s="10">
        <v>0.97140000000000004</v>
      </c>
      <c r="G36" s="10" t="str">
        <f t="shared" si="0"/>
        <v>97.14%库存商品盘亏</v>
      </c>
      <c r="H36" s="7">
        <v>0</v>
      </c>
      <c r="I36" s="10">
        <f t="shared" si="1"/>
        <v>0</v>
      </c>
      <c r="J36" s="10">
        <f t="shared" si="3"/>
        <v>0.99999999999999989</v>
      </c>
    </row>
    <row r="37" spans="1:10" ht="14.25" x14ac:dyDescent="0.15">
      <c r="A37" s="7" t="s">
        <v>10</v>
      </c>
      <c r="B37" s="8" t="s">
        <v>23</v>
      </c>
      <c r="C37" s="7">
        <v>35</v>
      </c>
      <c r="D37" s="7" t="s">
        <v>44</v>
      </c>
      <c r="E37" s="9">
        <f t="shared" si="2"/>
        <v>2.8599999999999959E-2</v>
      </c>
      <c r="F37" s="10">
        <v>1</v>
      </c>
      <c r="G37" s="10" t="str">
        <f>TEXT(F37,"0.00%")&amp;D37</f>
        <v>100.00%库存商品盘亏</v>
      </c>
      <c r="H37" s="7">
        <v>0</v>
      </c>
      <c r="I37" s="10">
        <f t="shared" si="1"/>
        <v>0</v>
      </c>
      <c r="J37" s="10">
        <f t="shared" si="3"/>
        <v>0.99999999999999989</v>
      </c>
    </row>
  </sheetData>
  <mergeCells count="1">
    <mergeCell ref="A1:J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aa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</dc:creator>
  <cp:lastModifiedBy>Microsoft Office</cp:lastModifiedBy>
  <dcterms:created xsi:type="dcterms:W3CDTF">2012-06-17T13:14:42Z</dcterms:created>
  <dcterms:modified xsi:type="dcterms:W3CDTF">2012-08-28T02:06:16Z</dcterms:modified>
</cp:coreProperties>
</file>