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90" windowWidth="12720" windowHeight="7245" tabRatio="776" activeTab="1"/>
  </bookViews>
  <sheets>
    <sheet name="商品流通费用明细表" sheetId="2" r:id="rId1"/>
    <sheet name="Sheet1" sheetId="14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I37" i="2" l="1"/>
  <c r="G37" i="2"/>
  <c r="E37" i="2"/>
  <c r="I36" i="2"/>
  <c r="G36" i="2"/>
  <c r="E36" i="2"/>
  <c r="I35" i="2"/>
  <c r="G35" i="2"/>
  <c r="E35" i="2"/>
  <c r="I34" i="2"/>
  <c r="G34" i="2"/>
  <c r="E34" i="2"/>
  <c r="I33" i="2"/>
  <c r="G33" i="2"/>
  <c r="E33" i="2"/>
  <c r="I32" i="2"/>
  <c r="G32" i="2"/>
  <c r="E32" i="2"/>
  <c r="I31" i="2"/>
  <c r="G31" i="2"/>
  <c r="E31" i="2"/>
  <c r="I30" i="2"/>
  <c r="G30" i="2"/>
  <c r="E30" i="2"/>
  <c r="I29" i="2"/>
  <c r="G29" i="2"/>
  <c r="E29" i="2"/>
  <c r="I28" i="2"/>
  <c r="G28" i="2"/>
  <c r="E28" i="2"/>
  <c r="I27" i="2"/>
  <c r="G27" i="2"/>
  <c r="E27" i="2"/>
  <c r="I26" i="2"/>
  <c r="G26" i="2"/>
  <c r="E26" i="2"/>
  <c r="I25" i="2"/>
  <c r="G25" i="2"/>
  <c r="E25" i="2"/>
  <c r="I24" i="2"/>
  <c r="G24" i="2"/>
  <c r="E24" i="2"/>
  <c r="I23" i="2"/>
  <c r="G23" i="2"/>
  <c r="E23" i="2"/>
  <c r="I22" i="2"/>
  <c r="G22" i="2"/>
  <c r="E22" i="2"/>
  <c r="I21" i="2"/>
  <c r="G21" i="2"/>
  <c r="E21" i="2"/>
  <c r="I20" i="2"/>
  <c r="G20" i="2"/>
  <c r="E20" i="2"/>
  <c r="I19" i="2"/>
  <c r="G19" i="2"/>
  <c r="E19" i="2"/>
  <c r="I18" i="2"/>
  <c r="G18" i="2"/>
  <c r="E18" i="2"/>
  <c r="I17" i="2"/>
  <c r="G17" i="2"/>
  <c r="E17" i="2"/>
  <c r="I16" i="2"/>
  <c r="G16" i="2"/>
  <c r="E16" i="2"/>
  <c r="I15" i="2"/>
  <c r="G15" i="2"/>
  <c r="E15" i="2"/>
  <c r="I14" i="2"/>
  <c r="G14" i="2"/>
  <c r="E14" i="2"/>
  <c r="I13" i="2"/>
  <c r="G13" i="2"/>
  <c r="E13" i="2"/>
  <c r="I12" i="2"/>
  <c r="G12" i="2"/>
  <c r="E12" i="2"/>
  <c r="I11" i="2"/>
  <c r="G11" i="2"/>
  <c r="E11" i="2"/>
  <c r="I10" i="2"/>
  <c r="G10" i="2"/>
  <c r="E10" i="2"/>
  <c r="I9" i="2"/>
  <c r="G9" i="2"/>
  <c r="E9" i="2"/>
  <c r="I8" i="2"/>
  <c r="G8" i="2"/>
  <c r="E8" i="2"/>
  <c r="I7" i="2"/>
  <c r="G7" i="2"/>
  <c r="E7" i="2"/>
  <c r="I6" i="2"/>
  <c r="G6" i="2"/>
  <c r="E6" i="2"/>
  <c r="I5" i="2"/>
  <c r="G5" i="2"/>
  <c r="E5" i="2"/>
  <c r="I4" i="2"/>
  <c r="G4" i="2"/>
  <c r="E4" i="2"/>
  <c r="I3" i="2"/>
  <c r="J3" i="2" s="1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G3" i="2"/>
</calcChain>
</file>

<file path=xl/sharedStrings.xml><?xml version="1.0" encoding="utf-8"?>
<sst xmlns="http://schemas.openxmlformats.org/spreadsheetml/2006/main" count="116" uniqueCount="49">
  <si>
    <t>办公费</t>
  </si>
  <si>
    <t>差旅费</t>
  </si>
  <si>
    <t>宣传费</t>
  </si>
  <si>
    <t xml:space="preserve">费用监控的类型 </t>
  </si>
  <si>
    <t xml:space="preserve">费用监控的重点类型 </t>
  </si>
  <si>
    <t>行次</t>
  </si>
  <si>
    <t>项目名称</t>
    <phoneticPr fontId="1" type="noConversion"/>
  </si>
  <si>
    <t>项目百分比</t>
    <phoneticPr fontId="1" type="noConversion"/>
  </si>
  <si>
    <t>项目累计百分比</t>
  </si>
  <si>
    <t>项目名称及累计百分比</t>
    <phoneticPr fontId="1" type="noConversion"/>
  </si>
  <si>
    <t>本年累计金额</t>
    <phoneticPr fontId="1" type="noConversion"/>
  </si>
  <si>
    <t>占可控费用的比例</t>
    <phoneticPr fontId="1" type="noConversion"/>
  </si>
  <si>
    <t>金额累计百分比</t>
  </si>
  <si>
    <t>可控</t>
  </si>
  <si>
    <t>A类费用</t>
  </si>
  <si>
    <t>业务招待费</t>
  </si>
  <si>
    <t>支付物流费</t>
  </si>
  <si>
    <t>车辆费用</t>
  </si>
  <si>
    <t>低值易耗品摊销</t>
  </si>
  <si>
    <t>会议费</t>
  </si>
  <si>
    <t>B类费用</t>
  </si>
  <si>
    <t>运输费用</t>
  </si>
  <si>
    <t>包装费</t>
  </si>
  <si>
    <t>修理费（除车辆修理）</t>
  </si>
  <si>
    <t>销售管理和打假经费</t>
  </si>
  <si>
    <t>水电费</t>
  </si>
  <si>
    <t>C类费用</t>
  </si>
  <si>
    <t>技术开发费</t>
  </si>
  <si>
    <t>其他</t>
  </si>
  <si>
    <t>审计费</t>
  </si>
  <si>
    <t>咨询费</t>
  </si>
  <si>
    <t>租赁费</t>
  </si>
  <si>
    <t xml:space="preserve">其他 </t>
  </si>
  <si>
    <t>保险费（除车辆保险）</t>
  </si>
  <si>
    <t>涉外费</t>
  </si>
  <si>
    <t>软件服务费</t>
  </si>
  <si>
    <t>消防警卫费</t>
  </si>
  <si>
    <t>绿化费</t>
  </si>
  <si>
    <t>检验费</t>
  </si>
  <si>
    <t>标识费</t>
  </si>
  <si>
    <t>物业管理费</t>
  </si>
  <si>
    <t>保管费</t>
  </si>
  <si>
    <t>排污费</t>
  </si>
  <si>
    <t>整理费</t>
  </si>
  <si>
    <t>仓储费用</t>
  </si>
  <si>
    <t>广告费</t>
  </si>
  <si>
    <t>土地使用费</t>
  </si>
  <si>
    <t>库存商品盘亏</t>
  </si>
  <si>
    <t>商品流通费用明细表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</si>
</sst>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4"/>
      <color theme="1"/>
      <name val="宋体"/>
      <family val="2"/>
      <charset val="134"/>
      <scheme val="minor"/>
    </font>
    <font>
      <sz val="2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0" fontId="0" fillId="0" borderId="0" xfId="1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0" fontId="5" fillId="0" borderId="1" xfId="1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CCFFCC"/>
      <color rgb="FFFFCCFF"/>
      <color rgb="FF99FFCC"/>
      <color rgb="FFFF99CC"/>
      <color rgb="FF66FFCC"/>
      <color rgb="FF66FF99"/>
      <color rgb="FF99FF33"/>
      <color rgb="FF99FF66"/>
      <color rgb="FFFFFFFF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管理费用</a:t>
            </a:r>
            <a:r>
              <a:rPr lang="en-US" altLang="zh-CN"/>
              <a:t>ABC</a:t>
            </a:r>
            <a:r>
              <a:rPr lang="zh-CN" altLang="en-US"/>
              <a:t>分类图表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[1]商品流通费用明细表!$J$2</c:f>
              <c:strCache>
                <c:ptCount val="1"/>
                <c:pt idx="0">
                  <c:v>金额累计百分比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[1]商品流通费用明细表!$G$3:$G$37</c:f>
              <c:strCache>
                <c:ptCount val="35"/>
                <c:pt idx="0">
                  <c:v>2.86%业务招待费</c:v>
                </c:pt>
                <c:pt idx="1">
                  <c:v>5.71%支付物流费</c:v>
                </c:pt>
                <c:pt idx="2">
                  <c:v>8.57%办公费</c:v>
                </c:pt>
                <c:pt idx="3">
                  <c:v>11.43%车辆费用</c:v>
                </c:pt>
                <c:pt idx="4">
                  <c:v>14.29%差旅费</c:v>
                </c:pt>
                <c:pt idx="5">
                  <c:v>17.14%低值易耗品摊销</c:v>
                </c:pt>
                <c:pt idx="6">
                  <c:v>20.00%会议费</c:v>
                </c:pt>
                <c:pt idx="7">
                  <c:v>22.86%运输费用</c:v>
                </c:pt>
                <c:pt idx="8">
                  <c:v>25.71%宣传费</c:v>
                </c:pt>
                <c:pt idx="9">
                  <c:v>28.57%包装费</c:v>
                </c:pt>
                <c:pt idx="10">
                  <c:v>31.43%修理费（除车辆修理）</c:v>
                </c:pt>
                <c:pt idx="11">
                  <c:v>34.29%销售管理和打假经费</c:v>
                </c:pt>
                <c:pt idx="12">
                  <c:v>37.14%水电费</c:v>
                </c:pt>
                <c:pt idx="13">
                  <c:v>40.00%技术开发费</c:v>
                </c:pt>
                <c:pt idx="14">
                  <c:v>42.86%其他</c:v>
                </c:pt>
                <c:pt idx="15">
                  <c:v>45.71%审计费</c:v>
                </c:pt>
                <c:pt idx="16">
                  <c:v>48.57%咨询费</c:v>
                </c:pt>
                <c:pt idx="17">
                  <c:v>51.43%租赁费</c:v>
                </c:pt>
                <c:pt idx="18">
                  <c:v>54.29%其他 </c:v>
                </c:pt>
                <c:pt idx="19">
                  <c:v>57.14%保险费（除车辆保险）</c:v>
                </c:pt>
                <c:pt idx="20">
                  <c:v>60.00%涉外费</c:v>
                </c:pt>
                <c:pt idx="21">
                  <c:v>62.86%软件服务费</c:v>
                </c:pt>
                <c:pt idx="22">
                  <c:v>65.71%消防警卫费</c:v>
                </c:pt>
                <c:pt idx="23">
                  <c:v>68.57%绿化费</c:v>
                </c:pt>
                <c:pt idx="24">
                  <c:v>71.43%检验费</c:v>
                </c:pt>
                <c:pt idx="25">
                  <c:v>74.29%标识费</c:v>
                </c:pt>
                <c:pt idx="26">
                  <c:v>77.14%物业管理费</c:v>
                </c:pt>
                <c:pt idx="27">
                  <c:v>80.00%保管费</c:v>
                </c:pt>
                <c:pt idx="28">
                  <c:v>82.86%排污费</c:v>
                </c:pt>
                <c:pt idx="29">
                  <c:v>85.71%整理费</c:v>
                </c:pt>
                <c:pt idx="30">
                  <c:v>88.57%仓储费用</c:v>
                </c:pt>
                <c:pt idx="31">
                  <c:v>91.43%广告费</c:v>
                </c:pt>
                <c:pt idx="32">
                  <c:v>94.29%土地使用费</c:v>
                </c:pt>
                <c:pt idx="33">
                  <c:v>97.14%库存商品盘亏</c:v>
                </c:pt>
                <c:pt idx="34">
                  <c:v>100.00%库存商品盘亏</c:v>
                </c:pt>
              </c:strCache>
            </c:strRef>
          </c:cat>
          <c:val>
            <c:numRef>
              <c:f>[1]商品流通费用明细表!$J$3:$J$37</c:f>
              <c:numCache>
                <c:formatCode>0.00%</c:formatCode>
                <c:ptCount val="35"/>
                <c:pt idx="0">
                  <c:v>0.18107109879963065</c:v>
                </c:pt>
                <c:pt idx="1">
                  <c:v>0.32594644506001846</c:v>
                </c:pt>
                <c:pt idx="2">
                  <c:v>0.41819021237303788</c:v>
                </c:pt>
                <c:pt idx="3">
                  <c:v>0.49713758079409054</c:v>
                </c:pt>
                <c:pt idx="4">
                  <c:v>0.56759002770083111</c:v>
                </c:pt>
                <c:pt idx="5">
                  <c:v>0.62853185595567873</c:v>
                </c:pt>
                <c:pt idx="6">
                  <c:v>0.68282548476454297</c:v>
                </c:pt>
                <c:pt idx="7">
                  <c:v>0.73425669436749774</c:v>
                </c:pt>
                <c:pt idx="8">
                  <c:v>0.77728531855955685</c:v>
                </c:pt>
                <c:pt idx="9">
                  <c:v>0.81865189289012008</c:v>
                </c:pt>
                <c:pt idx="10">
                  <c:v>0.85678670360110809</c:v>
                </c:pt>
                <c:pt idx="11">
                  <c:v>0.88273314866112651</c:v>
                </c:pt>
                <c:pt idx="12">
                  <c:v>0.90369344413665742</c:v>
                </c:pt>
                <c:pt idx="13">
                  <c:v>0.9152354570637119</c:v>
                </c:pt>
                <c:pt idx="14">
                  <c:v>0.92640812557710062</c:v>
                </c:pt>
                <c:pt idx="15">
                  <c:v>0.93711911357340716</c:v>
                </c:pt>
                <c:pt idx="16">
                  <c:v>0.94570637119113565</c:v>
                </c:pt>
                <c:pt idx="17">
                  <c:v>0.95420129270544773</c:v>
                </c:pt>
                <c:pt idx="18">
                  <c:v>0.96112650046168047</c:v>
                </c:pt>
                <c:pt idx="19">
                  <c:v>0.96731301939058167</c:v>
                </c:pt>
                <c:pt idx="20">
                  <c:v>0.97303785780240071</c:v>
                </c:pt>
                <c:pt idx="21">
                  <c:v>0.97811634349030463</c:v>
                </c:pt>
                <c:pt idx="22">
                  <c:v>0.98291782086795931</c:v>
                </c:pt>
                <c:pt idx="23">
                  <c:v>0.98661126500461671</c:v>
                </c:pt>
                <c:pt idx="24">
                  <c:v>0.9902123730378577</c:v>
                </c:pt>
                <c:pt idx="25">
                  <c:v>0.99353647276084933</c:v>
                </c:pt>
                <c:pt idx="26">
                  <c:v>0.99584487534626021</c:v>
                </c:pt>
                <c:pt idx="27">
                  <c:v>0.99796860572483825</c:v>
                </c:pt>
                <c:pt idx="28">
                  <c:v>0.99999999999999989</c:v>
                </c:pt>
                <c:pt idx="29">
                  <c:v>0.99999999999999989</c:v>
                </c:pt>
                <c:pt idx="30">
                  <c:v>0.99999999999999989</c:v>
                </c:pt>
                <c:pt idx="31">
                  <c:v>0.99999999999999989</c:v>
                </c:pt>
                <c:pt idx="32">
                  <c:v>0.99999999999999989</c:v>
                </c:pt>
                <c:pt idx="33">
                  <c:v>0.99999999999999989</c:v>
                </c:pt>
                <c:pt idx="34">
                  <c:v>0.99999999999999989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11680"/>
        <c:axId val="285934336"/>
      </c:lineChart>
      <c:catAx>
        <c:axId val="285911680"/>
        <c:scaling>
          <c:orientation val="minMax"/>
        </c:scaling>
        <c:delete val="0"/>
        <c:axPos val="b"/>
        <c:majorTickMark val="out"/>
        <c:minorTickMark val="none"/>
        <c:tickLblPos val="nextTo"/>
        <c:crossAx val="285934336"/>
        <c:crosses val="autoZero"/>
        <c:auto val="1"/>
        <c:lblAlgn val="ctr"/>
        <c:lblOffset val="100"/>
        <c:noMultiLvlLbl val="0"/>
      </c:catAx>
      <c:valAx>
        <c:axId val="28593433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85911680"/>
        <c:crosses val="autoZero"/>
        <c:crossBetween val="between"/>
      </c:val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114298</xdr:colOff>
      <xdr:row>1</xdr:row>
      <xdr:rowOff>114297</xdr:rowOff>
    </xdr:from>
    <xdr:to>
      <xdr:col>14</xdr:col>
      <xdr:colOff>361950</xdr:colOff>
      <xdr:row>28</xdr:row>
      <xdr:rowOff>142874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0.81049</cdr:x>
      <cdr:y>0.39741</cdr:y>
    </cdr:from>
    <cdr:to>
      <cdr:x>0.82622</cdr:x>
      <cdr:y>0.42604</cdr:y>
    </cdr:to>
    <cdr:sp macro="" textlink="">
      <cdr:nvSpPr>
        <cdr:cNvPr id="2" name="流程图: 决策 1"/>
        <cdr:cNvSpPr/>
      </cdr:nvSpPr>
      <cdr:spPr>
        <a:xfrm xmlns:a="http://schemas.openxmlformats.org/drawingml/2006/main">
          <a:off x="6870700" y="1851025"/>
          <a:ext cx="133350" cy="133350"/>
        </a:xfrm>
        <a:prstGeom xmlns:a="http://schemas.openxmlformats.org/drawingml/2006/main" prst="flowChartDecision">
          <a:avLst/>
        </a:prstGeom>
        <a:solidFill xmlns:a="http://schemas.openxmlformats.org/drawingml/2006/main">
          <a:srgbClr val="FF0000"/>
        </a:solidFill>
        <a:ln xmlns:a="http://schemas.openxmlformats.org/drawingml/2006/main" w="317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zh-CN" altLang="en-US" sz="1100"/>
        </a:p>
      </cdr:txBody>
    </cdr:sp>
  </cdr:relSizeAnchor>
  <cdr:relSizeAnchor xmlns:cdr="http://schemas.openxmlformats.org/drawingml/2006/chartDrawing">
    <cdr:from>
      <cdr:x>0.81049</cdr:x>
      <cdr:y>0.56101</cdr:y>
    </cdr:from>
    <cdr:to>
      <cdr:x>0.82622</cdr:x>
      <cdr:y>0.58964</cdr:y>
    </cdr:to>
    <cdr:sp macro="" textlink="">
      <cdr:nvSpPr>
        <cdr:cNvPr id="3" name="流程图: 决策 2"/>
        <cdr:cNvSpPr/>
      </cdr:nvSpPr>
      <cdr:spPr>
        <a:xfrm xmlns:a="http://schemas.openxmlformats.org/drawingml/2006/main">
          <a:off x="6870700" y="2613025"/>
          <a:ext cx="133350" cy="133350"/>
        </a:xfrm>
        <a:prstGeom xmlns:a="http://schemas.openxmlformats.org/drawingml/2006/main" prst="flowChartDecision">
          <a:avLst/>
        </a:prstGeom>
        <a:solidFill xmlns:a="http://schemas.openxmlformats.org/drawingml/2006/main">
          <a:srgbClr val="FFFF00"/>
        </a:solidFill>
        <a:ln xmlns:a="http://schemas.openxmlformats.org/drawingml/2006/main" w="317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zh-CN" altLang="en-US" sz="1100"/>
        </a:p>
      </cdr:txBody>
    </cdr:sp>
  </cdr:relSizeAnchor>
  <cdr:relSizeAnchor xmlns:cdr="http://schemas.openxmlformats.org/drawingml/2006/chartDrawing">
    <cdr:from>
      <cdr:x>0.81049</cdr:x>
      <cdr:y>0.46694</cdr:y>
    </cdr:from>
    <cdr:to>
      <cdr:x>0.82622</cdr:x>
      <cdr:y>0.49557</cdr:y>
    </cdr:to>
    <cdr:sp macro="" textlink="">
      <cdr:nvSpPr>
        <cdr:cNvPr id="4" name="流程图: 决策 3"/>
        <cdr:cNvSpPr/>
      </cdr:nvSpPr>
      <cdr:spPr>
        <a:xfrm xmlns:a="http://schemas.openxmlformats.org/drawingml/2006/main">
          <a:off x="6870700" y="2174875"/>
          <a:ext cx="133350" cy="133350"/>
        </a:xfrm>
        <a:prstGeom xmlns:a="http://schemas.openxmlformats.org/drawingml/2006/main" prst="flowChartDecision">
          <a:avLst/>
        </a:prstGeom>
        <a:solidFill xmlns:a="http://schemas.openxmlformats.org/drawingml/2006/main">
          <a:srgbClr val="00B050"/>
        </a:solidFill>
        <a:ln xmlns:a="http://schemas.openxmlformats.org/drawingml/2006/main" w="317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zh-CN" altLang="en-US" sz="1100"/>
        </a:p>
      </cdr:txBody>
    </cdr:sp>
  </cdr:relSizeAnchor>
  <cdr:relSizeAnchor xmlns:cdr="http://schemas.openxmlformats.org/drawingml/2006/chartDrawing">
    <cdr:from>
      <cdr:x>0.8764</cdr:x>
      <cdr:y>0.38037</cdr:y>
    </cdr:from>
    <cdr:to>
      <cdr:x>0.96629</cdr:x>
      <cdr:y>0.43967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7429502" y="1771653"/>
          <a:ext cx="762000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100"/>
            <a:t>A</a:t>
          </a:r>
          <a:r>
            <a:rPr lang="zh-CN" altLang="en-US" sz="1100"/>
            <a:t>类费用</a:t>
          </a:r>
        </a:p>
      </cdr:txBody>
    </cdr:sp>
  </cdr:relSizeAnchor>
  <cdr:relSizeAnchor xmlns:cdr="http://schemas.openxmlformats.org/drawingml/2006/chartDrawing">
    <cdr:from>
      <cdr:x>0.8764</cdr:x>
      <cdr:y>0.45808</cdr:y>
    </cdr:from>
    <cdr:to>
      <cdr:x>0.96629</cdr:x>
      <cdr:y>0.51738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429502" y="2133603"/>
          <a:ext cx="762000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100"/>
            <a:t>B</a:t>
          </a:r>
          <a:r>
            <a:rPr lang="zh-CN" altLang="en-US" sz="1100"/>
            <a:t>类费用</a:t>
          </a:r>
        </a:p>
      </cdr:txBody>
    </cdr:sp>
  </cdr:relSizeAnchor>
  <cdr:relSizeAnchor xmlns:cdr="http://schemas.openxmlformats.org/drawingml/2006/chartDrawing">
    <cdr:from>
      <cdr:x>0.8764</cdr:x>
      <cdr:y>0.54192</cdr:y>
    </cdr:from>
    <cdr:to>
      <cdr:x>0.96629</cdr:x>
      <cdr:y>0.60123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7429502" y="2524128"/>
          <a:ext cx="762000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100"/>
            <a:t>C</a:t>
          </a:r>
          <a:r>
            <a:rPr lang="zh-CN" altLang="en-US" sz="1100"/>
            <a:t>类费用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0214;75%20%20&#21508;&#37096;&#38376;&#32467;&#26500;&#36153;&#29992;&#20998;&#26512;&#36879;&#35270;&#2227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部门日常费用汇总表"/>
      <sheetName val="日常费用明细表"/>
      <sheetName val="Sheet1"/>
      <sheetName val="商品流通费用明细表"/>
      <sheetName val="ABC分类图表"/>
      <sheetName val="管理费用明细表"/>
      <sheetName val="各部分营业费用数据透视表"/>
      <sheetName val="Sheet2"/>
      <sheetName val="各部分营业费用明细表"/>
      <sheetName val="各部门营业费用分类汇总表"/>
      <sheetName val="一季度费用数据透视表"/>
      <sheetName val="一季度费用明细表"/>
      <sheetName val="责任主体ABC分析表"/>
    </sheetNames>
    <sheetDataSet>
      <sheetData sheetId="0"/>
      <sheetData sheetId="1"/>
      <sheetData sheetId="2"/>
      <sheetData sheetId="3">
        <row r="2">
          <cell r="J2" t="str">
            <v>金额累计百分比</v>
          </cell>
        </row>
        <row r="3">
          <cell r="G3" t="str">
            <v>2.86%业务招待费</v>
          </cell>
          <cell r="J3">
            <v>0.18107109879963065</v>
          </cell>
        </row>
        <row r="4">
          <cell r="G4" t="str">
            <v>5.71%支付物流费</v>
          </cell>
          <cell r="J4">
            <v>0.32594644506001846</v>
          </cell>
        </row>
        <row r="5">
          <cell r="G5" t="str">
            <v>8.57%办公费</v>
          </cell>
          <cell r="J5">
            <v>0.41819021237303788</v>
          </cell>
        </row>
        <row r="6">
          <cell r="G6" t="str">
            <v>11.43%车辆费用</v>
          </cell>
          <cell r="J6">
            <v>0.49713758079409054</v>
          </cell>
        </row>
        <row r="7">
          <cell r="G7" t="str">
            <v>14.29%差旅费</v>
          </cell>
          <cell r="J7">
            <v>0.56759002770083111</v>
          </cell>
        </row>
        <row r="8">
          <cell r="G8" t="str">
            <v>17.14%低值易耗品摊销</v>
          </cell>
          <cell r="J8">
            <v>0.62853185595567873</v>
          </cell>
        </row>
        <row r="9">
          <cell r="G9" t="str">
            <v>20.00%会议费</v>
          </cell>
          <cell r="J9">
            <v>0.68282548476454297</v>
          </cell>
        </row>
        <row r="10">
          <cell r="G10" t="str">
            <v>22.86%运输费用</v>
          </cell>
          <cell r="J10">
            <v>0.73425669436749774</v>
          </cell>
        </row>
        <row r="11">
          <cell r="G11" t="str">
            <v>25.71%宣传费</v>
          </cell>
          <cell r="J11">
            <v>0.77728531855955685</v>
          </cell>
        </row>
        <row r="12">
          <cell r="G12" t="str">
            <v>28.57%包装费</v>
          </cell>
          <cell r="J12">
            <v>0.81865189289012008</v>
          </cell>
        </row>
        <row r="13">
          <cell r="G13" t="str">
            <v>31.43%修理费（除车辆修理）</v>
          </cell>
          <cell r="J13">
            <v>0.85678670360110809</v>
          </cell>
        </row>
        <row r="14">
          <cell r="G14" t="str">
            <v>34.29%销售管理和打假经费</v>
          </cell>
          <cell r="J14">
            <v>0.88273314866112651</v>
          </cell>
        </row>
        <row r="15">
          <cell r="G15" t="str">
            <v>37.14%水电费</v>
          </cell>
          <cell r="J15">
            <v>0.90369344413665742</v>
          </cell>
        </row>
        <row r="16">
          <cell r="G16" t="str">
            <v>40.00%技术开发费</v>
          </cell>
          <cell r="J16">
            <v>0.9152354570637119</v>
          </cell>
        </row>
        <row r="17">
          <cell r="G17" t="str">
            <v>42.86%其他</v>
          </cell>
          <cell r="J17">
            <v>0.92640812557710062</v>
          </cell>
        </row>
        <row r="18">
          <cell r="G18" t="str">
            <v>45.71%审计费</v>
          </cell>
          <cell r="J18">
            <v>0.93711911357340716</v>
          </cell>
        </row>
        <row r="19">
          <cell r="G19" t="str">
            <v>48.57%咨询费</v>
          </cell>
          <cell r="J19">
            <v>0.94570637119113565</v>
          </cell>
        </row>
        <row r="20">
          <cell r="G20" t="str">
            <v>51.43%租赁费</v>
          </cell>
          <cell r="J20">
            <v>0.95420129270544773</v>
          </cell>
        </row>
        <row r="21">
          <cell r="G21" t="str">
            <v xml:space="preserve">54.29%其他 </v>
          </cell>
          <cell r="J21">
            <v>0.96112650046168047</v>
          </cell>
        </row>
        <row r="22">
          <cell r="G22" t="str">
            <v>57.14%保险费（除车辆保险）</v>
          </cell>
          <cell r="J22">
            <v>0.96731301939058167</v>
          </cell>
        </row>
        <row r="23">
          <cell r="G23" t="str">
            <v>60.00%涉外费</v>
          </cell>
          <cell r="J23">
            <v>0.97303785780240071</v>
          </cell>
        </row>
        <row r="24">
          <cell r="G24" t="str">
            <v>62.86%软件服务费</v>
          </cell>
          <cell r="J24">
            <v>0.97811634349030463</v>
          </cell>
        </row>
        <row r="25">
          <cell r="G25" t="str">
            <v>65.71%消防警卫费</v>
          </cell>
          <cell r="J25">
            <v>0.98291782086795931</v>
          </cell>
        </row>
        <row r="26">
          <cell r="G26" t="str">
            <v>68.57%绿化费</v>
          </cell>
          <cell r="J26">
            <v>0.98661126500461671</v>
          </cell>
        </row>
        <row r="27">
          <cell r="G27" t="str">
            <v>71.43%检验费</v>
          </cell>
          <cell r="J27">
            <v>0.9902123730378577</v>
          </cell>
        </row>
        <row r="28">
          <cell r="G28" t="str">
            <v>74.29%标识费</v>
          </cell>
          <cell r="J28">
            <v>0.99353647276084933</v>
          </cell>
        </row>
        <row r="29">
          <cell r="G29" t="str">
            <v>77.14%物业管理费</v>
          </cell>
          <cell r="J29">
            <v>0.99584487534626021</v>
          </cell>
        </row>
        <row r="30">
          <cell r="G30" t="str">
            <v>80.00%保管费</v>
          </cell>
          <cell r="J30">
            <v>0.99796860572483825</v>
          </cell>
        </row>
        <row r="31">
          <cell r="G31" t="str">
            <v>82.86%排污费</v>
          </cell>
          <cell r="J31">
            <v>0.99999999999999989</v>
          </cell>
        </row>
        <row r="32">
          <cell r="G32" t="str">
            <v>85.71%整理费</v>
          </cell>
          <cell r="J32">
            <v>0.99999999999999989</v>
          </cell>
        </row>
        <row r="33">
          <cell r="G33" t="str">
            <v>88.57%仓储费用</v>
          </cell>
          <cell r="J33">
            <v>0.99999999999999989</v>
          </cell>
        </row>
        <row r="34">
          <cell r="G34" t="str">
            <v>91.43%广告费</v>
          </cell>
          <cell r="J34">
            <v>0.99999999999999989</v>
          </cell>
        </row>
        <row r="35">
          <cell r="G35" t="str">
            <v>94.29%土地使用费</v>
          </cell>
          <cell r="J35">
            <v>0.99999999999999989</v>
          </cell>
        </row>
        <row r="36">
          <cell r="G36" t="str">
            <v>97.14%库存商品盘亏</v>
          </cell>
          <cell r="J36">
            <v>0.99999999999999989</v>
          </cell>
        </row>
        <row r="37">
          <cell r="G37" t="str">
            <v>100.00%库存商品盘亏</v>
          </cell>
          <cell r="J37">
            <v>0.99999999999999989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D16" workbookViewId="0">
      <selection activeCell="F21" sqref="F21"/>
    </sheetView>
  </sheetViews>
  <sheetFormatPr defaultRowHeight="13.5" x14ac:dyDescent="0.15"/>
  <cols>
    <col min="1" max="1" width="10.5" customWidth="1"/>
    <col min="2" max="2" width="11.125" customWidth="1"/>
    <col min="3" max="3" width="5.625" customWidth="1"/>
    <col min="4" max="4" width="21" style="1" customWidth="1"/>
    <col min="5" max="5" width="8" style="2" customWidth="1"/>
    <col min="6" max="6" width="15.125" bestFit="1" customWidth="1"/>
    <col min="7" max="7" width="26.125" customWidth="1"/>
    <col min="8" max="8" width="14" customWidth="1"/>
    <col min="9" max="9" width="10.375" customWidth="1"/>
    <col min="10" max="10" width="10.5" customWidth="1"/>
  </cols>
  <sheetData>
    <row r="1" spans="1:10" ht="57.75" customHeight="1" x14ac:dyDescent="0.15">
      <c r="A1" s="10" t="s">
        <v>48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0" customHeight="1" x14ac:dyDescent="0.15">
      <c r="A2" s="3" t="s">
        <v>3</v>
      </c>
      <c r="B2" s="3" t="s">
        <v>4</v>
      </c>
      <c r="C2" s="3" t="s">
        <v>5</v>
      </c>
      <c r="D2" s="3" t="s">
        <v>6</v>
      </c>
      <c r="E2" s="4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ht="14.25" x14ac:dyDescent="0.15">
      <c r="A3" s="5" t="s">
        <v>13</v>
      </c>
      <c r="B3" s="5" t="s">
        <v>14</v>
      </c>
      <c r="C3" s="5">
        <v>1</v>
      </c>
      <c r="D3" s="5" t="s">
        <v>15</v>
      </c>
      <c r="E3" s="7">
        <v>2.86E-2</v>
      </c>
      <c r="F3" s="8">
        <v>2.86E-2</v>
      </c>
      <c r="G3" s="8" t="str">
        <f>TEXT(F3,"0.00%")&amp;D3</f>
        <v>2.86%业务招待费</v>
      </c>
      <c r="H3" s="9">
        <v>1961</v>
      </c>
      <c r="I3" s="8">
        <f>H3/SUM($H$3:$H$37)</f>
        <v>0.18107109879963065</v>
      </c>
      <c r="J3" s="8">
        <f>I3</f>
        <v>0.18107109879963065</v>
      </c>
    </row>
    <row r="4" spans="1:10" ht="14.25" x14ac:dyDescent="0.15">
      <c r="A4" s="5" t="s">
        <v>13</v>
      </c>
      <c r="B4" s="5" t="s">
        <v>14</v>
      </c>
      <c r="C4" s="5">
        <v>2</v>
      </c>
      <c r="D4" s="5" t="s">
        <v>16</v>
      </c>
      <c r="E4" s="7">
        <f>F4-F3</f>
        <v>2.8499999999999998E-2</v>
      </c>
      <c r="F4" s="8">
        <v>5.7099999999999998E-2</v>
      </c>
      <c r="G4" s="8" t="str">
        <f t="shared" ref="G4:G36" si="0">TEXT(F4,"0.00%")&amp;D4</f>
        <v>5.71%支付物流费</v>
      </c>
      <c r="H4" s="9">
        <v>1569</v>
      </c>
      <c r="I4" s="8">
        <f t="shared" ref="I4:I37" si="1">H4/SUM($H$3:$H$37)</f>
        <v>0.14487534626038781</v>
      </c>
      <c r="J4" s="8">
        <f>J3+I4</f>
        <v>0.32594644506001846</v>
      </c>
    </row>
    <row r="5" spans="1:10" ht="14.25" x14ac:dyDescent="0.15">
      <c r="A5" s="5" t="s">
        <v>13</v>
      </c>
      <c r="B5" s="5" t="s">
        <v>14</v>
      </c>
      <c r="C5" s="5">
        <v>3</v>
      </c>
      <c r="D5" s="5" t="s">
        <v>0</v>
      </c>
      <c r="E5" s="7">
        <f t="shared" ref="E5:E37" si="2">F5-F4</f>
        <v>2.86E-2</v>
      </c>
      <c r="F5" s="8">
        <v>8.5699999999999998E-2</v>
      </c>
      <c r="G5" s="8" t="str">
        <f t="shared" si="0"/>
        <v>8.57%办公费</v>
      </c>
      <c r="H5" s="9">
        <v>999</v>
      </c>
      <c r="I5" s="8">
        <f t="shared" si="1"/>
        <v>9.2243767313019392E-2</v>
      </c>
      <c r="J5" s="8">
        <f t="shared" ref="J5:J37" si="3">J4+I5</f>
        <v>0.41819021237303788</v>
      </c>
    </row>
    <row r="6" spans="1:10" ht="14.25" x14ac:dyDescent="0.15">
      <c r="A6" s="5" t="s">
        <v>13</v>
      </c>
      <c r="B6" s="5" t="s">
        <v>14</v>
      </c>
      <c r="C6" s="5">
        <v>4</v>
      </c>
      <c r="D6" s="5" t="s">
        <v>17</v>
      </c>
      <c r="E6" s="7">
        <f t="shared" si="2"/>
        <v>2.86E-2</v>
      </c>
      <c r="F6" s="8">
        <v>0.1143</v>
      </c>
      <c r="G6" s="8" t="str">
        <f t="shared" si="0"/>
        <v>11.43%车辆费用</v>
      </c>
      <c r="H6" s="9">
        <v>855</v>
      </c>
      <c r="I6" s="8">
        <f t="shared" si="1"/>
        <v>7.8947368421052627E-2</v>
      </c>
      <c r="J6" s="8">
        <f t="shared" si="3"/>
        <v>0.49713758079409054</v>
      </c>
    </row>
    <row r="7" spans="1:10" ht="14.25" x14ac:dyDescent="0.15">
      <c r="A7" s="5" t="s">
        <v>13</v>
      </c>
      <c r="B7" s="5" t="s">
        <v>14</v>
      </c>
      <c r="C7" s="5">
        <v>5</v>
      </c>
      <c r="D7" s="5" t="s">
        <v>1</v>
      </c>
      <c r="E7" s="7">
        <f t="shared" si="2"/>
        <v>2.86E-2</v>
      </c>
      <c r="F7" s="8">
        <v>0.1429</v>
      </c>
      <c r="G7" s="8" t="str">
        <f t="shared" si="0"/>
        <v>14.29%差旅费</v>
      </c>
      <c r="H7" s="9">
        <v>763</v>
      </c>
      <c r="I7" s="8">
        <f t="shared" si="1"/>
        <v>7.0452446906740532E-2</v>
      </c>
      <c r="J7" s="8">
        <f t="shared" si="3"/>
        <v>0.56759002770083111</v>
      </c>
    </row>
    <row r="8" spans="1:10" ht="14.25" x14ac:dyDescent="0.15">
      <c r="A8" s="5" t="s">
        <v>13</v>
      </c>
      <c r="B8" s="5" t="s">
        <v>14</v>
      </c>
      <c r="C8" s="5">
        <v>6</v>
      </c>
      <c r="D8" s="5" t="s">
        <v>18</v>
      </c>
      <c r="E8" s="7">
        <f t="shared" si="2"/>
        <v>2.8499999999999998E-2</v>
      </c>
      <c r="F8" s="8">
        <v>0.1714</v>
      </c>
      <c r="G8" s="8" t="str">
        <f t="shared" si="0"/>
        <v>17.14%低值易耗品摊销</v>
      </c>
      <c r="H8" s="9">
        <v>660</v>
      </c>
      <c r="I8" s="8">
        <f t="shared" si="1"/>
        <v>6.0941828254847646E-2</v>
      </c>
      <c r="J8" s="8">
        <f t="shared" si="3"/>
        <v>0.62853185595567873</v>
      </c>
    </row>
    <row r="9" spans="1:10" ht="14.25" x14ac:dyDescent="0.15">
      <c r="A9" s="5" t="s">
        <v>13</v>
      </c>
      <c r="B9" s="5" t="s">
        <v>14</v>
      </c>
      <c r="C9" s="5">
        <v>7</v>
      </c>
      <c r="D9" s="5" t="s">
        <v>19</v>
      </c>
      <c r="E9" s="7">
        <f t="shared" si="2"/>
        <v>2.8600000000000014E-2</v>
      </c>
      <c r="F9" s="8">
        <v>0.2</v>
      </c>
      <c r="G9" s="8" t="str">
        <f t="shared" si="0"/>
        <v>20.00%会议费</v>
      </c>
      <c r="H9" s="9">
        <v>588</v>
      </c>
      <c r="I9" s="8">
        <f t="shared" si="1"/>
        <v>5.4293628808864264E-2</v>
      </c>
      <c r="J9" s="8">
        <f t="shared" si="3"/>
        <v>0.68282548476454297</v>
      </c>
    </row>
    <row r="10" spans="1:10" ht="14.25" x14ac:dyDescent="0.15">
      <c r="A10" s="5" t="s">
        <v>13</v>
      </c>
      <c r="B10" s="5" t="s">
        <v>20</v>
      </c>
      <c r="C10" s="5">
        <v>8</v>
      </c>
      <c r="D10" s="5" t="s">
        <v>21</v>
      </c>
      <c r="E10" s="7">
        <f t="shared" si="2"/>
        <v>2.8599999999999987E-2</v>
      </c>
      <c r="F10" s="8">
        <v>0.2286</v>
      </c>
      <c r="G10" s="8" t="str">
        <f t="shared" si="0"/>
        <v>22.86%运输费用</v>
      </c>
      <c r="H10" s="9">
        <v>557</v>
      </c>
      <c r="I10" s="8">
        <f t="shared" si="1"/>
        <v>5.1431209602954754E-2</v>
      </c>
      <c r="J10" s="8">
        <f t="shared" si="3"/>
        <v>0.73425669436749774</v>
      </c>
    </row>
    <row r="11" spans="1:10" ht="14.25" x14ac:dyDescent="0.15">
      <c r="A11" s="5" t="s">
        <v>13</v>
      </c>
      <c r="B11" s="5" t="s">
        <v>20</v>
      </c>
      <c r="C11" s="5">
        <v>9</v>
      </c>
      <c r="D11" s="5" t="s">
        <v>2</v>
      </c>
      <c r="E11" s="7">
        <f t="shared" si="2"/>
        <v>2.8499999999999998E-2</v>
      </c>
      <c r="F11" s="8">
        <v>0.2571</v>
      </c>
      <c r="G11" s="8" t="str">
        <f t="shared" si="0"/>
        <v>25.71%宣传费</v>
      </c>
      <c r="H11" s="9">
        <v>466</v>
      </c>
      <c r="I11" s="8">
        <f t="shared" si="1"/>
        <v>4.3028624192059092E-2</v>
      </c>
      <c r="J11" s="8">
        <f t="shared" si="3"/>
        <v>0.77728531855955685</v>
      </c>
    </row>
    <row r="12" spans="1:10" ht="14.25" x14ac:dyDescent="0.15">
      <c r="A12" s="5" t="s">
        <v>13</v>
      </c>
      <c r="B12" s="5" t="s">
        <v>20</v>
      </c>
      <c r="C12" s="5">
        <v>10</v>
      </c>
      <c r="D12" s="5" t="s">
        <v>22</v>
      </c>
      <c r="E12" s="7">
        <f t="shared" si="2"/>
        <v>2.8600000000000014E-2</v>
      </c>
      <c r="F12" s="8">
        <v>0.28570000000000001</v>
      </c>
      <c r="G12" s="8" t="str">
        <f t="shared" si="0"/>
        <v>28.57%包装费</v>
      </c>
      <c r="H12" s="9">
        <v>448</v>
      </c>
      <c r="I12" s="8">
        <f t="shared" si="1"/>
        <v>4.1366574330563254E-2</v>
      </c>
      <c r="J12" s="8">
        <f t="shared" si="3"/>
        <v>0.81865189289012008</v>
      </c>
    </row>
    <row r="13" spans="1:10" ht="14.25" x14ac:dyDescent="0.15">
      <c r="A13" s="5" t="s">
        <v>13</v>
      </c>
      <c r="B13" s="5" t="s">
        <v>20</v>
      </c>
      <c r="C13" s="5">
        <v>11</v>
      </c>
      <c r="D13" s="5" t="s">
        <v>23</v>
      </c>
      <c r="E13" s="7">
        <f t="shared" si="2"/>
        <v>2.8600000000000014E-2</v>
      </c>
      <c r="F13" s="8">
        <v>0.31430000000000002</v>
      </c>
      <c r="G13" s="8" t="str">
        <f t="shared" si="0"/>
        <v>31.43%修理费（除车辆修理）</v>
      </c>
      <c r="H13" s="9">
        <v>413</v>
      </c>
      <c r="I13" s="8">
        <f t="shared" si="1"/>
        <v>3.8134810710987996E-2</v>
      </c>
      <c r="J13" s="8">
        <f t="shared" si="3"/>
        <v>0.85678670360110809</v>
      </c>
    </row>
    <row r="14" spans="1:10" ht="14.25" x14ac:dyDescent="0.15">
      <c r="A14" s="5" t="s">
        <v>13</v>
      </c>
      <c r="B14" s="5" t="s">
        <v>20</v>
      </c>
      <c r="C14" s="5">
        <v>12</v>
      </c>
      <c r="D14" s="5" t="s">
        <v>24</v>
      </c>
      <c r="E14" s="7">
        <f t="shared" si="2"/>
        <v>2.8599999999999959E-2</v>
      </c>
      <c r="F14" s="8">
        <v>0.34289999999999998</v>
      </c>
      <c r="G14" s="8" t="str">
        <f t="shared" si="0"/>
        <v>34.29%销售管理和打假经费</v>
      </c>
      <c r="H14" s="9">
        <v>281</v>
      </c>
      <c r="I14" s="8">
        <f t="shared" si="1"/>
        <v>2.5946445060018468E-2</v>
      </c>
      <c r="J14" s="8">
        <f t="shared" si="3"/>
        <v>0.88273314866112651</v>
      </c>
    </row>
    <row r="15" spans="1:10" ht="14.25" x14ac:dyDescent="0.15">
      <c r="A15" s="5" t="s">
        <v>13</v>
      </c>
      <c r="B15" s="5" t="s">
        <v>20</v>
      </c>
      <c r="C15" s="5">
        <v>13</v>
      </c>
      <c r="D15" s="5" t="s">
        <v>25</v>
      </c>
      <c r="E15" s="7">
        <f t="shared" si="2"/>
        <v>2.8500000000000025E-2</v>
      </c>
      <c r="F15" s="8">
        <v>0.37140000000000001</v>
      </c>
      <c r="G15" s="8" t="str">
        <f>TEXT(F15,"0.00%")&amp;D15</f>
        <v>37.14%水电费</v>
      </c>
      <c r="H15" s="9">
        <v>227</v>
      </c>
      <c r="I15" s="8">
        <f t="shared" si="1"/>
        <v>2.0960295475530931E-2</v>
      </c>
      <c r="J15" s="8">
        <f t="shared" si="3"/>
        <v>0.90369344413665742</v>
      </c>
    </row>
    <row r="16" spans="1:10" ht="14.25" x14ac:dyDescent="0.15">
      <c r="A16" s="5" t="s">
        <v>13</v>
      </c>
      <c r="B16" s="5" t="s">
        <v>26</v>
      </c>
      <c r="C16" s="5">
        <v>14</v>
      </c>
      <c r="D16" s="5" t="s">
        <v>27</v>
      </c>
      <c r="E16" s="7">
        <f t="shared" si="2"/>
        <v>2.8600000000000014E-2</v>
      </c>
      <c r="F16" s="8">
        <v>0.4</v>
      </c>
      <c r="G16" s="8" t="str">
        <f t="shared" si="0"/>
        <v>40.00%技术开发费</v>
      </c>
      <c r="H16" s="9">
        <v>125</v>
      </c>
      <c r="I16" s="8">
        <f t="shared" si="1"/>
        <v>1.1542012927054479E-2</v>
      </c>
      <c r="J16" s="8">
        <f t="shared" si="3"/>
        <v>0.9152354570637119</v>
      </c>
    </row>
    <row r="17" spans="1:10" ht="14.25" x14ac:dyDescent="0.15">
      <c r="A17" s="5" t="s">
        <v>13</v>
      </c>
      <c r="B17" s="5" t="s">
        <v>26</v>
      </c>
      <c r="C17" s="5">
        <v>15</v>
      </c>
      <c r="D17" s="5" t="s">
        <v>28</v>
      </c>
      <c r="E17" s="7">
        <f t="shared" si="2"/>
        <v>2.8599999999999959E-2</v>
      </c>
      <c r="F17" s="8">
        <v>0.42859999999999998</v>
      </c>
      <c r="G17" s="8" t="str">
        <f t="shared" si="0"/>
        <v>42.86%其他</v>
      </c>
      <c r="H17" s="9">
        <v>121</v>
      </c>
      <c r="I17" s="8">
        <f t="shared" si="1"/>
        <v>1.1172668513388734E-2</v>
      </c>
      <c r="J17" s="8">
        <f t="shared" si="3"/>
        <v>0.92640812557710062</v>
      </c>
    </row>
    <row r="18" spans="1:10" ht="14.25" x14ac:dyDescent="0.15">
      <c r="A18" s="5" t="s">
        <v>13</v>
      </c>
      <c r="B18" s="5" t="s">
        <v>26</v>
      </c>
      <c r="C18" s="5">
        <v>16</v>
      </c>
      <c r="D18" s="5" t="s">
        <v>29</v>
      </c>
      <c r="E18" s="7">
        <f t="shared" si="2"/>
        <v>2.8500000000000025E-2</v>
      </c>
      <c r="F18" s="8">
        <v>0.45710000000000001</v>
      </c>
      <c r="G18" s="8" t="str">
        <f t="shared" si="0"/>
        <v>45.71%审计费</v>
      </c>
      <c r="H18" s="9">
        <v>116</v>
      </c>
      <c r="I18" s="8">
        <f t="shared" si="1"/>
        <v>1.0710987996306556E-2</v>
      </c>
      <c r="J18" s="8">
        <f t="shared" si="3"/>
        <v>0.93711911357340716</v>
      </c>
    </row>
    <row r="19" spans="1:10" ht="14.25" x14ac:dyDescent="0.15">
      <c r="A19" s="5" t="s">
        <v>13</v>
      </c>
      <c r="B19" s="5" t="s">
        <v>26</v>
      </c>
      <c r="C19" s="5">
        <v>17</v>
      </c>
      <c r="D19" s="5" t="s">
        <v>30</v>
      </c>
      <c r="E19" s="7">
        <f t="shared" si="2"/>
        <v>2.8600000000000014E-2</v>
      </c>
      <c r="F19" s="8">
        <v>0.48570000000000002</v>
      </c>
      <c r="G19" s="8" t="str">
        <f t="shared" si="0"/>
        <v>48.57%咨询费</v>
      </c>
      <c r="H19" s="9">
        <v>93</v>
      </c>
      <c r="I19" s="8">
        <f t="shared" si="1"/>
        <v>8.5872576177285324E-3</v>
      </c>
      <c r="J19" s="8">
        <f t="shared" si="3"/>
        <v>0.94570637119113565</v>
      </c>
    </row>
    <row r="20" spans="1:10" ht="14.25" x14ac:dyDescent="0.15">
      <c r="A20" s="5" t="s">
        <v>13</v>
      </c>
      <c r="B20" s="5" t="s">
        <v>26</v>
      </c>
      <c r="C20" s="5">
        <v>18</v>
      </c>
      <c r="D20" s="5" t="s">
        <v>31</v>
      </c>
      <c r="E20" s="7">
        <f t="shared" si="2"/>
        <v>2.8599999999999959E-2</v>
      </c>
      <c r="F20" s="8">
        <v>0.51429999999999998</v>
      </c>
      <c r="G20" s="8" t="str">
        <f t="shared" si="0"/>
        <v>51.43%租赁费</v>
      </c>
      <c r="H20" s="9">
        <v>92</v>
      </c>
      <c r="I20" s="8">
        <f t="shared" si="1"/>
        <v>8.4949215143120954E-3</v>
      </c>
      <c r="J20" s="8">
        <f t="shared" si="3"/>
        <v>0.95420129270544773</v>
      </c>
    </row>
    <row r="21" spans="1:10" ht="14.25" x14ac:dyDescent="0.15">
      <c r="A21" s="5" t="s">
        <v>13</v>
      </c>
      <c r="B21" s="5" t="s">
        <v>26</v>
      </c>
      <c r="C21" s="5">
        <v>19</v>
      </c>
      <c r="D21" s="5" t="s">
        <v>32</v>
      </c>
      <c r="E21" s="7">
        <f t="shared" si="2"/>
        <v>2.860000000000007E-2</v>
      </c>
      <c r="F21" s="8">
        <v>0.54290000000000005</v>
      </c>
      <c r="G21" s="8" t="str">
        <f t="shared" si="0"/>
        <v xml:space="preserve">54.29%其他 </v>
      </c>
      <c r="H21" s="9">
        <v>75</v>
      </c>
      <c r="I21" s="8">
        <f>H21/SUM($H$3:$H$37)</f>
        <v>6.9252077562326868E-3</v>
      </c>
      <c r="J21" s="8">
        <f t="shared" si="3"/>
        <v>0.96112650046168047</v>
      </c>
    </row>
    <row r="22" spans="1:10" ht="14.25" x14ac:dyDescent="0.15">
      <c r="A22" s="5" t="s">
        <v>13</v>
      </c>
      <c r="B22" s="5" t="s">
        <v>26</v>
      </c>
      <c r="C22" s="5">
        <v>20</v>
      </c>
      <c r="D22" s="5" t="s">
        <v>33</v>
      </c>
      <c r="E22" s="7">
        <f t="shared" si="2"/>
        <v>2.849999999999997E-2</v>
      </c>
      <c r="F22" s="8">
        <v>0.57140000000000002</v>
      </c>
      <c r="G22" s="8" t="str">
        <f t="shared" si="0"/>
        <v>57.14%保险费（除车辆保险）</v>
      </c>
      <c r="H22" s="9">
        <v>67</v>
      </c>
      <c r="I22" s="8">
        <f t="shared" si="1"/>
        <v>6.1865189289012001E-3</v>
      </c>
      <c r="J22" s="8">
        <f t="shared" si="3"/>
        <v>0.96731301939058167</v>
      </c>
    </row>
    <row r="23" spans="1:10" ht="14.25" x14ac:dyDescent="0.15">
      <c r="A23" s="5" t="s">
        <v>13</v>
      </c>
      <c r="B23" s="5" t="s">
        <v>26</v>
      </c>
      <c r="C23" s="5">
        <v>21</v>
      </c>
      <c r="D23" s="5" t="s">
        <v>34</v>
      </c>
      <c r="E23" s="7">
        <f t="shared" si="2"/>
        <v>2.8599999999999959E-2</v>
      </c>
      <c r="F23" s="8">
        <v>0.6</v>
      </c>
      <c r="G23" s="8" t="str">
        <f>TEXT(F23,"0.00%")&amp;D23</f>
        <v>60.00%涉外费</v>
      </c>
      <c r="H23" s="9">
        <v>62</v>
      </c>
      <c r="I23" s="8">
        <f t="shared" si="1"/>
        <v>5.724838411819021E-3</v>
      </c>
      <c r="J23" s="8">
        <f t="shared" si="3"/>
        <v>0.97303785780240071</v>
      </c>
    </row>
    <row r="24" spans="1:10" ht="14.25" x14ac:dyDescent="0.15">
      <c r="A24" s="5" t="s">
        <v>13</v>
      </c>
      <c r="B24" s="5" t="s">
        <v>26</v>
      </c>
      <c r="C24" s="5">
        <v>22</v>
      </c>
      <c r="D24" s="5" t="s">
        <v>35</v>
      </c>
      <c r="E24" s="7">
        <f t="shared" si="2"/>
        <v>2.860000000000007E-2</v>
      </c>
      <c r="F24" s="8">
        <v>0.62860000000000005</v>
      </c>
      <c r="G24" s="8" t="str">
        <f t="shared" si="0"/>
        <v>62.86%软件服务费</v>
      </c>
      <c r="H24" s="9">
        <v>55</v>
      </c>
      <c r="I24" s="8">
        <f t="shared" si="1"/>
        <v>5.0784856879039705E-3</v>
      </c>
      <c r="J24" s="8">
        <f t="shared" si="3"/>
        <v>0.97811634349030463</v>
      </c>
    </row>
    <row r="25" spans="1:10" ht="14.25" x14ac:dyDescent="0.15">
      <c r="A25" s="5" t="s">
        <v>13</v>
      </c>
      <c r="B25" s="5" t="s">
        <v>26</v>
      </c>
      <c r="C25" s="5">
        <v>23</v>
      </c>
      <c r="D25" s="5" t="s">
        <v>36</v>
      </c>
      <c r="E25" s="7">
        <f t="shared" si="2"/>
        <v>2.849999999999997E-2</v>
      </c>
      <c r="F25" s="8">
        <v>0.65710000000000002</v>
      </c>
      <c r="G25" s="8" t="str">
        <f t="shared" si="0"/>
        <v>65.71%消防警卫费</v>
      </c>
      <c r="H25" s="9">
        <v>52</v>
      </c>
      <c r="I25" s="8">
        <f t="shared" si="1"/>
        <v>4.8014773776546629E-3</v>
      </c>
      <c r="J25" s="8">
        <f t="shared" si="3"/>
        <v>0.98291782086795931</v>
      </c>
    </row>
    <row r="26" spans="1:10" ht="14.25" x14ac:dyDescent="0.15">
      <c r="A26" s="5" t="s">
        <v>13</v>
      </c>
      <c r="B26" s="5" t="s">
        <v>26</v>
      </c>
      <c r="C26" s="5">
        <v>24</v>
      </c>
      <c r="D26" s="5" t="s">
        <v>37</v>
      </c>
      <c r="E26" s="7">
        <f t="shared" si="2"/>
        <v>2.8599999999999959E-2</v>
      </c>
      <c r="F26" s="8">
        <v>0.68569999999999998</v>
      </c>
      <c r="G26" s="8" t="str">
        <f t="shared" si="0"/>
        <v>68.57%绿化费</v>
      </c>
      <c r="H26" s="9">
        <v>40</v>
      </c>
      <c r="I26" s="8">
        <f t="shared" si="1"/>
        <v>3.6934441366574329E-3</v>
      </c>
      <c r="J26" s="8">
        <f t="shared" si="3"/>
        <v>0.98661126500461671</v>
      </c>
    </row>
    <row r="27" spans="1:10" ht="14.25" x14ac:dyDescent="0.15">
      <c r="A27" s="5" t="s">
        <v>13</v>
      </c>
      <c r="B27" s="5" t="s">
        <v>26</v>
      </c>
      <c r="C27" s="5">
        <v>25</v>
      </c>
      <c r="D27" s="5" t="s">
        <v>38</v>
      </c>
      <c r="E27" s="7">
        <f t="shared" si="2"/>
        <v>2.860000000000007E-2</v>
      </c>
      <c r="F27" s="8">
        <v>0.71430000000000005</v>
      </c>
      <c r="G27" s="8" t="str">
        <f t="shared" si="0"/>
        <v>71.43%检验费</v>
      </c>
      <c r="H27" s="9">
        <v>39</v>
      </c>
      <c r="I27" s="8">
        <f t="shared" si="1"/>
        <v>3.6011080332409972E-3</v>
      </c>
      <c r="J27" s="8">
        <f t="shared" si="3"/>
        <v>0.9902123730378577</v>
      </c>
    </row>
    <row r="28" spans="1:10" ht="14.25" x14ac:dyDescent="0.15">
      <c r="A28" s="5" t="s">
        <v>13</v>
      </c>
      <c r="B28" s="5" t="s">
        <v>26</v>
      </c>
      <c r="C28" s="5">
        <v>26</v>
      </c>
      <c r="D28" s="5" t="s">
        <v>39</v>
      </c>
      <c r="E28" s="7">
        <f t="shared" si="2"/>
        <v>2.8599999999999959E-2</v>
      </c>
      <c r="F28" s="8">
        <v>0.7429</v>
      </c>
      <c r="G28" s="8" t="str">
        <f t="shared" si="0"/>
        <v>74.29%标识费</v>
      </c>
      <c r="H28" s="9">
        <v>36</v>
      </c>
      <c r="I28" s="8">
        <f t="shared" si="1"/>
        <v>3.3240997229916896E-3</v>
      </c>
      <c r="J28" s="8">
        <f t="shared" si="3"/>
        <v>0.99353647276084933</v>
      </c>
    </row>
    <row r="29" spans="1:10" ht="14.25" x14ac:dyDescent="0.15">
      <c r="A29" s="5" t="s">
        <v>13</v>
      </c>
      <c r="B29" s="5" t="s">
        <v>26</v>
      </c>
      <c r="C29" s="5">
        <v>27</v>
      </c>
      <c r="D29" s="5" t="s">
        <v>40</v>
      </c>
      <c r="E29" s="7">
        <f t="shared" si="2"/>
        <v>2.849999999999997E-2</v>
      </c>
      <c r="F29" s="8">
        <v>0.77139999999999997</v>
      </c>
      <c r="G29" s="8" t="str">
        <f t="shared" si="0"/>
        <v>77.14%物业管理费</v>
      </c>
      <c r="H29" s="9">
        <v>25</v>
      </c>
      <c r="I29" s="8">
        <f t="shared" si="1"/>
        <v>2.3084025854108957E-3</v>
      </c>
      <c r="J29" s="8">
        <f t="shared" si="3"/>
        <v>0.99584487534626021</v>
      </c>
    </row>
    <row r="30" spans="1:10" ht="14.25" x14ac:dyDescent="0.15">
      <c r="A30" s="5" t="s">
        <v>13</v>
      </c>
      <c r="B30" s="5" t="s">
        <v>26</v>
      </c>
      <c r="C30" s="5">
        <v>28</v>
      </c>
      <c r="D30" s="5" t="s">
        <v>41</v>
      </c>
      <c r="E30" s="7">
        <f t="shared" si="2"/>
        <v>2.860000000000007E-2</v>
      </c>
      <c r="F30" s="8">
        <v>0.8</v>
      </c>
      <c r="G30" s="8" t="str">
        <f t="shared" si="0"/>
        <v>80.00%保管费</v>
      </c>
      <c r="H30" s="9">
        <v>23</v>
      </c>
      <c r="I30" s="8">
        <f t="shared" si="1"/>
        <v>2.1237303785780239E-3</v>
      </c>
      <c r="J30" s="8">
        <f t="shared" si="3"/>
        <v>0.99796860572483825</v>
      </c>
    </row>
    <row r="31" spans="1:10" ht="14.25" x14ac:dyDescent="0.15">
      <c r="A31" s="5" t="s">
        <v>13</v>
      </c>
      <c r="B31" s="5" t="s">
        <v>26</v>
      </c>
      <c r="C31" s="5">
        <v>29</v>
      </c>
      <c r="D31" s="5" t="s">
        <v>42</v>
      </c>
      <c r="E31" s="7">
        <f t="shared" si="2"/>
        <v>2.8599999999999959E-2</v>
      </c>
      <c r="F31" s="8">
        <v>0.8286</v>
      </c>
      <c r="G31" s="8" t="str">
        <f t="shared" si="0"/>
        <v>82.86%排污费</v>
      </c>
      <c r="H31" s="9">
        <v>22</v>
      </c>
      <c r="I31" s="8">
        <f t="shared" si="1"/>
        <v>2.0313942751615881E-3</v>
      </c>
      <c r="J31" s="8">
        <f t="shared" si="3"/>
        <v>0.99999999999999989</v>
      </c>
    </row>
    <row r="32" spans="1:10" ht="14.25" x14ac:dyDescent="0.15">
      <c r="A32" s="5" t="s">
        <v>13</v>
      </c>
      <c r="B32" s="5" t="s">
        <v>26</v>
      </c>
      <c r="C32" s="5">
        <v>30</v>
      </c>
      <c r="D32" s="5" t="s">
        <v>43</v>
      </c>
      <c r="E32" s="7">
        <f t="shared" si="2"/>
        <v>2.849999999999997E-2</v>
      </c>
      <c r="F32" s="8">
        <v>0.85709999999999997</v>
      </c>
      <c r="G32" s="8" t="str">
        <f t="shared" si="0"/>
        <v>85.71%整理费</v>
      </c>
      <c r="H32" s="5">
        <v>0</v>
      </c>
      <c r="I32" s="8">
        <f t="shared" si="1"/>
        <v>0</v>
      </c>
      <c r="J32" s="8">
        <f t="shared" si="3"/>
        <v>0.99999999999999989</v>
      </c>
    </row>
    <row r="33" spans="1:10" ht="14.25" x14ac:dyDescent="0.15">
      <c r="A33" s="5" t="s">
        <v>13</v>
      </c>
      <c r="B33" s="5" t="s">
        <v>26</v>
      </c>
      <c r="C33" s="5">
        <v>31</v>
      </c>
      <c r="D33" s="5" t="s">
        <v>44</v>
      </c>
      <c r="E33" s="7">
        <f t="shared" si="2"/>
        <v>2.860000000000007E-2</v>
      </c>
      <c r="F33" s="8">
        <v>0.88570000000000004</v>
      </c>
      <c r="G33" s="8" t="str">
        <f t="shared" si="0"/>
        <v>88.57%仓储费用</v>
      </c>
      <c r="H33" s="5">
        <v>0</v>
      </c>
      <c r="I33" s="8">
        <f t="shared" si="1"/>
        <v>0</v>
      </c>
      <c r="J33" s="8">
        <f t="shared" si="3"/>
        <v>0.99999999999999989</v>
      </c>
    </row>
    <row r="34" spans="1:10" ht="14.25" x14ac:dyDescent="0.15">
      <c r="A34" s="5" t="s">
        <v>13</v>
      </c>
      <c r="B34" s="5" t="s">
        <v>26</v>
      </c>
      <c r="C34" s="5">
        <v>32</v>
      </c>
      <c r="D34" s="5" t="s">
        <v>45</v>
      </c>
      <c r="E34" s="7">
        <f t="shared" si="2"/>
        <v>2.8599999999999959E-2</v>
      </c>
      <c r="F34" s="8">
        <v>0.9143</v>
      </c>
      <c r="G34" s="8" t="str">
        <f t="shared" si="0"/>
        <v>91.43%广告费</v>
      </c>
      <c r="H34" s="5">
        <v>0</v>
      </c>
      <c r="I34" s="8">
        <f t="shared" si="1"/>
        <v>0</v>
      </c>
      <c r="J34" s="8">
        <f t="shared" si="3"/>
        <v>0.99999999999999989</v>
      </c>
    </row>
    <row r="35" spans="1:10" ht="14.25" x14ac:dyDescent="0.15">
      <c r="A35" s="5" t="s">
        <v>13</v>
      </c>
      <c r="B35" s="5" t="s">
        <v>26</v>
      </c>
      <c r="C35" s="5">
        <v>33</v>
      </c>
      <c r="D35" s="5" t="s">
        <v>46</v>
      </c>
      <c r="E35" s="7">
        <f t="shared" si="2"/>
        <v>2.8599999999999959E-2</v>
      </c>
      <c r="F35" s="8">
        <v>0.94289999999999996</v>
      </c>
      <c r="G35" s="8" t="str">
        <f>TEXT(F35,"0.00%")&amp;D35</f>
        <v>94.29%土地使用费</v>
      </c>
      <c r="H35" s="5">
        <v>0</v>
      </c>
      <c r="I35" s="8">
        <f t="shared" si="1"/>
        <v>0</v>
      </c>
      <c r="J35" s="8">
        <f t="shared" si="3"/>
        <v>0.99999999999999989</v>
      </c>
    </row>
    <row r="36" spans="1:10" ht="14.25" x14ac:dyDescent="0.15">
      <c r="A36" s="5" t="s">
        <v>13</v>
      </c>
      <c r="B36" s="5" t="s">
        <v>26</v>
      </c>
      <c r="C36" s="5">
        <v>34</v>
      </c>
      <c r="D36" s="5" t="s">
        <v>47</v>
      </c>
      <c r="E36" s="7">
        <f t="shared" si="2"/>
        <v>2.8500000000000081E-2</v>
      </c>
      <c r="F36" s="8">
        <v>0.97140000000000004</v>
      </c>
      <c r="G36" s="8" t="str">
        <f t="shared" si="0"/>
        <v>97.14%库存商品盘亏</v>
      </c>
      <c r="H36" s="5">
        <v>0</v>
      </c>
      <c r="I36" s="8">
        <f t="shared" si="1"/>
        <v>0</v>
      </c>
      <c r="J36" s="8">
        <f t="shared" si="3"/>
        <v>0.99999999999999989</v>
      </c>
    </row>
    <row r="37" spans="1:10" ht="14.25" x14ac:dyDescent="0.15">
      <c r="A37" s="5" t="s">
        <v>13</v>
      </c>
      <c r="B37" s="6" t="s">
        <v>26</v>
      </c>
      <c r="C37" s="5">
        <v>35</v>
      </c>
      <c r="D37" s="5" t="s">
        <v>47</v>
      </c>
      <c r="E37" s="7">
        <f t="shared" si="2"/>
        <v>2.8599999999999959E-2</v>
      </c>
      <c r="F37" s="8">
        <v>1</v>
      </c>
      <c r="G37" s="8" t="str">
        <f>TEXT(F37,"0.00%")&amp;D37</f>
        <v>100.00%库存商品盘亏</v>
      </c>
      <c r="H37" s="5">
        <v>0</v>
      </c>
      <c r="I37" s="8">
        <f t="shared" si="1"/>
        <v>0</v>
      </c>
      <c r="J37" s="8">
        <f t="shared" si="3"/>
        <v>0.99999999999999989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sqref="A1:XFD1048576"/>
    </sheetView>
  </sheetViews>
  <sheetFormatPr defaultRowHeight="13.5" x14ac:dyDescent="0.1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商品流通费用明细表</vt:lpstr>
      <vt:lpstr>Sheet1</vt:lpstr>
    </vt:vector>
  </TitlesOfParts>
  <Company>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2012-06-17T13:14:42Z</dcterms:created>
  <dcterms:modified xsi:type="dcterms:W3CDTF">2012-08-27T22:17:04Z</dcterms:modified>
</cp:coreProperties>
</file>